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 tabRatio="721" firstSheet="1" activeTab="1"/>
  </bookViews>
  <sheets>
    <sheet name="جدول كل ماشينها" sheetId="1" r:id="rId1"/>
    <sheet name="ضريب سال 91" sheetId="2" r:id="rId2"/>
  </sheets>
  <calcPr calcId="124519"/>
</workbook>
</file>

<file path=xl/calcChain.xml><?xml version="1.0" encoding="utf-8"?>
<calcChain xmlns="http://schemas.openxmlformats.org/spreadsheetml/2006/main">
  <c r="P62" i="2"/>
  <c r="Q62" s="1"/>
  <c r="N62"/>
  <c r="P61"/>
  <c r="N61"/>
  <c r="Q61" s="1"/>
  <c r="P60"/>
  <c r="Q60" s="1"/>
  <c r="N60"/>
  <c r="P59"/>
  <c r="Q59"/>
  <c r="N59"/>
  <c r="P58"/>
  <c r="N58"/>
  <c r="Q58" s="1"/>
  <c r="P57"/>
  <c r="N57"/>
  <c r="Q57" s="1"/>
  <c r="P56"/>
  <c r="N56"/>
  <c r="Q56" s="1"/>
  <c r="P55"/>
  <c r="P63"/>
  <c r="N55"/>
  <c r="L52"/>
  <c r="J52"/>
  <c r="Q52" s="1"/>
  <c r="L51"/>
  <c r="J51"/>
  <c r="Q51"/>
  <c r="L50"/>
  <c r="J50"/>
  <c r="Q50" s="1"/>
  <c r="L49"/>
  <c r="J49"/>
  <c r="Q49"/>
  <c r="L48"/>
  <c r="J48"/>
  <c r="Q48" s="1"/>
  <c r="L47"/>
  <c r="J47"/>
  <c r="Q47"/>
  <c r="L46"/>
  <c r="J46"/>
  <c r="Q46" s="1"/>
  <c r="L45"/>
  <c r="L53" s="1"/>
  <c r="Q53" s="1"/>
  <c r="J45"/>
  <c r="J53" s="1"/>
  <c r="G43"/>
  <c r="E43"/>
  <c r="H42"/>
  <c r="Q42" s="1"/>
  <c r="F42"/>
  <c r="H41"/>
  <c r="F41"/>
  <c r="Q41" s="1"/>
  <c r="H40"/>
  <c r="Q40" s="1"/>
  <c r="F40"/>
  <c r="H39"/>
  <c r="Q39"/>
  <c r="F39"/>
  <c r="H38"/>
  <c r="Q38" s="1"/>
  <c r="F38"/>
  <c r="H37"/>
  <c r="F37"/>
  <c r="Q37" s="1"/>
  <c r="H36"/>
  <c r="Q36" s="1"/>
  <c r="F36"/>
  <c r="H35"/>
  <c r="Q35"/>
  <c r="F35"/>
  <c r="H34"/>
  <c r="Q34" s="1"/>
  <c r="F34"/>
  <c r="H33"/>
  <c r="Q33"/>
  <c r="F33"/>
  <c r="H32"/>
  <c r="Q32" s="1"/>
  <c r="F32"/>
  <c r="H31"/>
  <c r="Q31"/>
  <c r="F31"/>
  <c r="H30"/>
  <c r="Q30" s="1"/>
  <c r="F30"/>
  <c r="H29"/>
  <c r="Q29"/>
  <c r="F29"/>
  <c r="H28"/>
  <c r="Q28" s="1"/>
  <c r="F28"/>
  <c r="H27"/>
  <c r="Q27"/>
  <c r="F27"/>
  <c r="H26"/>
  <c r="Q26" s="1"/>
  <c r="F26"/>
  <c r="H25"/>
  <c r="Q25"/>
  <c r="F25"/>
  <c r="H24"/>
  <c r="Q24" s="1"/>
  <c r="F24"/>
  <c r="H23"/>
  <c r="Q23" s="1"/>
  <c r="F23"/>
  <c r="H22"/>
  <c r="Q22" s="1"/>
  <c r="F22"/>
  <c r="H21"/>
  <c r="Q21"/>
  <c r="F21"/>
  <c r="H20"/>
  <c r="Q20" s="1"/>
  <c r="F20"/>
  <c r="H19"/>
  <c r="Q19"/>
  <c r="F19"/>
  <c r="H18"/>
  <c r="Q18" s="1"/>
  <c r="F18"/>
  <c r="H17"/>
  <c r="F17"/>
  <c r="Q17" s="1"/>
  <c r="H16"/>
  <c r="F16"/>
  <c r="Q16"/>
  <c r="H15"/>
  <c r="F15"/>
  <c r="Q15"/>
  <c r="H14"/>
  <c r="F14"/>
  <c r="Q14" s="1"/>
  <c r="H13"/>
  <c r="F13"/>
  <c r="Q13"/>
  <c r="H12"/>
  <c r="F12"/>
  <c r="Q12" s="1"/>
  <c r="H11"/>
  <c r="F11"/>
  <c r="Q11"/>
  <c r="H10"/>
  <c r="F10"/>
  <c r="Q10" s="1"/>
  <c r="H9"/>
  <c r="F9"/>
  <c r="Q9"/>
  <c r="H8"/>
  <c r="F8"/>
  <c r="Q8" s="1"/>
  <c r="H7"/>
  <c r="F7"/>
  <c r="F43"/>
  <c r="Q7"/>
  <c r="Q45"/>
  <c r="Q55"/>
  <c r="N63" l="1"/>
  <c r="Q63" s="1"/>
  <c r="H43"/>
  <c r="Q43" s="1"/>
  <c r="Q64" l="1"/>
  <c r="Q66" s="1"/>
</calcChain>
</file>

<file path=xl/sharedStrings.xml><?xml version="1.0" encoding="utf-8"?>
<sst xmlns="http://schemas.openxmlformats.org/spreadsheetml/2006/main" count="242" uniqueCount="105">
  <si>
    <t xml:space="preserve">جمع </t>
  </si>
  <si>
    <t>سال</t>
  </si>
  <si>
    <t>كاربري</t>
  </si>
  <si>
    <t>سایر با ذکر نام</t>
  </si>
  <si>
    <t>نيو هلند</t>
  </si>
  <si>
    <t>گلدوني</t>
  </si>
  <si>
    <t>جاندير</t>
  </si>
  <si>
    <t>مسي فرگوسن</t>
  </si>
  <si>
    <t>روماني</t>
  </si>
  <si>
    <t>نوع</t>
  </si>
  <si>
    <t>ساير</t>
  </si>
  <si>
    <t xml:space="preserve">شاليزاري </t>
  </si>
  <si>
    <t xml:space="preserve">باغي </t>
  </si>
  <si>
    <t xml:space="preserve">زراعي </t>
  </si>
  <si>
    <t>توان ( اسب بخار)</t>
  </si>
  <si>
    <t xml:space="preserve">a &gt;250      </t>
  </si>
  <si>
    <t>45&lt; a ≤60</t>
  </si>
  <si>
    <t>60&lt; a ≤90</t>
  </si>
  <si>
    <t>90&lt; a ≤125</t>
  </si>
  <si>
    <t>125&lt; a ≤160</t>
  </si>
  <si>
    <t>160&lt; a ≤250</t>
  </si>
  <si>
    <t>جمع</t>
  </si>
  <si>
    <t>فرسوده</t>
  </si>
  <si>
    <t xml:space="preserve">بلاروس </t>
  </si>
  <si>
    <t xml:space="preserve">فرگوسن </t>
  </si>
  <si>
    <t xml:space="preserve">نيو هلند </t>
  </si>
  <si>
    <t xml:space="preserve">كلاس </t>
  </si>
  <si>
    <t xml:space="preserve">جاندير </t>
  </si>
  <si>
    <t>مارك</t>
  </si>
  <si>
    <t>نام دستگاه</t>
  </si>
  <si>
    <t xml:space="preserve">درو گر بافه بند خود گردان غلات </t>
  </si>
  <si>
    <t>دروگر خود گردان علوفه</t>
  </si>
  <si>
    <t>كمباين پنبه</t>
  </si>
  <si>
    <t xml:space="preserve">ساير با ذکر نام </t>
  </si>
  <si>
    <t xml:space="preserve">كمتر از 5 سال </t>
  </si>
  <si>
    <t>a&gt; 13</t>
  </si>
  <si>
    <t xml:space="preserve">a &gt;20      </t>
  </si>
  <si>
    <t>ش</t>
  </si>
  <si>
    <t xml:space="preserve"> عمر         -               توان </t>
  </si>
  <si>
    <t xml:space="preserve"> تراكتور(كل)</t>
  </si>
  <si>
    <t xml:space="preserve"> كمباين(كل)</t>
  </si>
  <si>
    <t xml:space="preserve"> تيلر(كل)</t>
  </si>
  <si>
    <t>كمباين غلات (كمتر از 100 اسب بخار)</t>
  </si>
  <si>
    <t>كمباين غلات ( بين100تا200 اسب بخار)</t>
  </si>
  <si>
    <t>كمباين غلات (بالاي  200 اسب بخار)</t>
  </si>
  <si>
    <t>چاپر  خود گردان ( بين 100تا200اسب بخار  )</t>
  </si>
  <si>
    <t>چاپرخود گردان ( بالاي 200 اسب بخار )</t>
  </si>
  <si>
    <t>كمباين  سيب زميني</t>
  </si>
  <si>
    <t>سايرماشينهاي خودگردان(كل)</t>
  </si>
  <si>
    <t>كمباين  مخصوص برنج( بين 50 تا90 اسب بخار)</t>
  </si>
  <si>
    <t xml:space="preserve">بيشتر از 5 سال </t>
  </si>
  <si>
    <r>
      <rPr>
        <b/>
        <sz val="12"/>
        <color indexed="8"/>
        <rFont val="B Titr"/>
        <charset val="178"/>
      </rPr>
      <t>a</t>
    </r>
    <r>
      <rPr>
        <b/>
        <sz val="12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13</t>
    </r>
  </si>
  <si>
    <r>
      <t>13</t>
    </r>
    <r>
      <rPr>
        <b/>
        <sz val="12"/>
        <color indexed="8"/>
        <rFont val="B Titr"/>
        <charset val="178"/>
      </rPr>
      <t>&lt; a ≤</t>
    </r>
    <r>
      <rPr>
        <b/>
        <sz val="8"/>
        <color indexed="8"/>
        <rFont val="B Titr"/>
        <charset val="178"/>
      </rPr>
      <t>20</t>
    </r>
  </si>
  <si>
    <r>
      <t>a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45</t>
    </r>
  </si>
  <si>
    <r>
      <rPr>
        <b/>
        <sz val="12"/>
        <color indexed="8"/>
        <rFont val="B Titr"/>
        <charset val="178"/>
      </rPr>
      <t>a</t>
    </r>
    <r>
      <rPr>
        <b/>
        <sz val="12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>7</t>
    </r>
  </si>
  <si>
    <r>
      <t>7</t>
    </r>
    <r>
      <rPr>
        <b/>
        <sz val="12"/>
        <color indexed="8"/>
        <rFont val="B Titr"/>
        <charset val="178"/>
      </rPr>
      <t>&lt; a ≤</t>
    </r>
    <r>
      <rPr>
        <b/>
        <sz val="8"/>
        <color indexed="8"/>
        <rFont val="B Titr"/>
        <charset val="178"/>
      </rPr>
      <t>13</t>
    </r>
  </si>
  <si>
    <r>
      <t xml:space="preserve"> </t>
    </r>
    <r>
      <rPr>
        <b/>
        <sz val="12"/>
        <color indexed="8"/>
        <rFont val="B Titr"/>
        <charset val="178"/>
      </rPr>
      <t xml:space="preserve">a </t>
    </r>
    <r>
      <rPr>
        <b/>
        <sz val="12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  5/4    </t>
    </r>
  </si>
  <si>
    <r>
      <t>4/5</t>
    </r>
    <r>
      <rPr>
        <b/>
        <sz val="12"/>
        <color indexed="8"/>
        <rFont val="B Titr"/>
        <charset val="178"/>
      </rPr>
      <t>&lt; a ≤</t>
    </r>
    <r>
      <rPr>
        <b/>
        <sz val="8"/>
        <color indexed="8"/>
        <rFont val="B Titr"/>
        <charset val="178"/>
      </rPr>
      <t>7/5</t>
    </r>
  </si>
  <si>
    <r>
      <t>7/5</t>
    </r>
    <r>
      <rPr>
        <b/>
        <sz val="12"/>
        <color indexed="8"/>
        <rFont val="B Titr"/>
        <charset val="178"/>
      </rPr>
      <t>&lt; a ≤</t>
    </r>
    <r>
      <rPr>
        <b/>
        <sz val="8"/>
        <color indexed="8"/>
        <rFont val="B Titr"/>
        <charset val="178"/>
      </rPr>
      <t>9</t>
    </r>
  </si>
  <si>
    <r>
      <t>9</t>
    </r>
    <r>
      <rPr>
        <b/>
        <sz val="12"/>
        <color indexed="8"/>
        <rFont val="B Titr"/>
        <charset val="178"/>
      </rPr>
      <t>&lt; a ≤</t>
    </r>
    <r>
      <rPr>
        <b/>
        <sz val="8"/>
        <color indexed="8"/>
        <rFont val="B Titr"/>
        <charset val="178"/>
      </rPr>
      <t>13</t>
    </r>
  </si>
  <si>
    <t>جدول ثبت اطلاعات مربوط به ماشينهاي خود گردان به منظور محاسبه سطح (ضريب) مكانيزاسيون كشاورزي سال 91</t>
  </si>
  <si>
    <t>رديف</t>
  </si>
  <si>
    <t>كدماشين</t>
  </si>
  <si>
    <t>نام ماشين</t>
  </si>
  <si>
    <t>توان       (اسب بخار)</t>
  </si>
  <si>
    <t>تعداد(دستگاه )</t>
  </si>
  <si>
    <t>مجموع توان(اسب بخار)</t>
  </si>
  <si>
    <t>عمر ماشين(سال)</t>
  </si>
  <si>
    <t xml:space="preserve">تا 13 </t>
  </si>
  <si>
    <t>%75توان</t>
  </si>
  <si>
    <t>بيش از 13</t>
  </si>
  <si>
    <t>%50توان</t>
  </si>
  <si>
    <t>تا 7</t>
  </si>
  <si>
    <t>بيش از 7</t>
  </si>
  <si>
    <t>تا5</t>
  </si>
  <si>
    <t>بيش از5</t>
  </si>
  <si>
    <t>تراكتور</t>
  </si>
  <si>
    <t>كمباين وچاپر خودگردان</t>
  </si>
  <si>
    <t xml:space="preserve">انواع تيلر ،دروگر،سمپاش موتوري (پشتي ،فرقوني وزنبه اي)  </t>
  </si>
  <si>
    <t>جمع توان</t>
  </si>
  <si>
    <t>سطح زير كشت</t>
  </si>
  <si>
    <t>ضريب</t>
  </si>
  <si>
    <t>15-110</t>
  </si>
  <si>
    <t>17-106</t>
  </si>
  <si>
    <t>فرگوسن</t>
  </si>
  <si>
    <t>جاندیر</t>
  </si>
  <si>
    <t>30-75</t>
  </si>
  <si>
    <t>37-65</t>
  </si>
  <si>
    <t>یونیورسال</t>
  </si>
  <si>
    <t>36-74</t>
  </si>
  <si>
    <t>21-94</t>
  </si>
  <si>
    <t>سام</t>
  </si>
  <si>
    <t>60-40</t>
  </si>
  <si>
    <t>یوروپارس</t>
  </si>
  <si>
    <t>65-30</t>
  </si>
  <si>
    <t>گلدونی</t>
  </si>
  <si>
    <t>BM</t>
  </si>
  <si>
    <t>**</t>
  </si>
  <si>
    <t>91-7</t>
  </si>
  <si>
    <t>انواع تیلر</t>
  </si>
  <si>
    <t>92-12</t>
  </si>
  <si>
    <t>انواع دروگر</t>
  </si>
  <si>
    <t>95-3</t>
  </si>
  <si>
    <t>انواع سمپاش</t>
  </si>
  <si>
    <t>علف چین موتوری</t>
  </si>
</sst>
</file>

<file path=xl/styles.xml><?xml version="1.0" encoding="utf-8"?>
<styleSheet xmlns="http://schemas.openxmlformats.org/spreadsheetml/2006/main">
  <fonts count="36"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8"/>
      <name val="Arial"/>
      <family val="2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2"/>
      <color indexed="8"/>
      <name val="B Titr"/>
      <charset val="178"/>
    </font>
    <font>
      <b/>
      <sz val="9"/>
      <color indexed="8"/>
      <name val="B Titr"/>
      <charset val="178"/>
    </font>
    <font>
      <b/>
      <sz val="12"/>
      <color indexed="8"/>
      <name val="Calibri"/>
      <family val="2"/>
    </font>
    <font>
      <b/>
      <sz val="8"/>
      <color indexed="8"/>
      <name val="B Titr"/>
      <charset val="178"/>
    </font>
    <font>
      <b/>
      <sz val="8"/>
      <color indexed="8"/>
      <name val="Calibri"/>
      <family val="2"/>
    </font>
    <font>
      <sz val="11"/>
      <color indexed="8"/>
      <name val="B Titr"/>
      <charset val="178"/>
    </font>
    <font>
      <b/>
      <sz val="11"/>
      <color indexed="8"/>
      <name val="B Titr"/>
      <charset val="178"/>
    </font>
    <font>
      <sz val="8"/>
      <name val="Arial"/>
      <charset val="178"/>
    </font>
    <font>
      <sz val="12"/>
      <color indexed="8"/>
      <name val="B Titr"/>
      <charset val="178"/>
    </font>
    <font>
      <sz val="8"/>
      <color indexed="8"/>
      <name val="Arial"/>
      <family val="2"/>
    </font>
    <font>
      <sz val="8"/>
      <color indexed="8"/>
      <name val="B Titr"/>
      <charset val="178"/>
    </font>
    <font>
      <sz val="7.5"/>
      <color indexed="8"/>
      <name val="B Titr"/>
      <charset val="178"/>
    </font>
    <font>
      <sz val="10"/>
      <color indexed="8"/>
      <name val="B Titr"/>
      <charset val="178"/>
    </font>
    <font>
      <sz val="7.5"/>
      <name val="B Titr"/>
      <charset val="178"/>
    </font>
    <font>
      <sz val="7.5"/>
      <color indexed="8"/>
      <name val="Arial"/>
      <family val="2"/>
    </font>
    <font>
      <sz val="9"/>
      <color indexed="8"/>
      <name val="B Titr"/>
      <charset val="178"/>
    </font>
    <font>
      <sz val="9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6" fillId="0" borderId="0" xfId="37" applyAlignment="1">
      <alignment horizontal="center" vertical="center"/>
    </xf>
    <xf numFmtId="0" fontId="20" fillId="24" borderId="10" xfId="37" applyFont="1" applyFill="1" applyBorder="1" applyAlignment="1">
      <alignment horizontal="center" vertical="center" wrapText="1" readingOrder="2"/>
    </xf>
    <xf numFmtId="0" fontId="22" fillId="24" borderId="10" xfId="37" applyFont="1" applyFill="1" applyBorder="1" applyAlignment="1">
      <alignment horizontal="center" vertical="center" wrapText="1" readingOrder="2"/>
    </xf>
    <xf numFmtId="0" fontId="22" fillId="24" borderId="11" xfId="37" applyFont="1" applyFill="1" applyBorder="1" applyAlignment="1">
      <alignment horizontal="center" vertical="center" wrapText="1"/>
    </xf>
    <xf numFmtId="0" fontId="22" fillId="0" borderId="10" xfId="37" applyFont="1" applyBorder="1" applyAlignment="1">
      <alignment horizontal="center" vertical="center" wrapText="1" readingOrder="2"/>
    </xf>
    <xf numFmtId="0" fontId="22" fillId="0" borderId="10" xfId="37" applyFont="1" applyBorder="1" applyAlignment="1">
      <alignment horizontal="center" vertical="center" wrapText="1"/>
    </xf>
    <xf numFmtId="0" fontId="6" fillId="0" borderId="0" xfId="37"/>
    <xf numFmtId="0" fontId="20" fillId="25" borderId="10" xfId="37" applyFont="1" applyFill="1" applyBorder="1" applyAlignment="1">
      <alignment horizontal="center" vertical="center" wrapText="1"/>
    </xf>
    <xf numFmtId="0" fontId="22" fillId="25" borderId="10" xfId="37" applyFont="1" applyFill="1" applyBorder="1" applyAlignment="1">
      <alignment horizontal="center" vertical="center" wrapText="1"/>
    </xf>
    <xf numFmtId="0" fontId="6" fillId="0" borderId="0" xfId="37" applyBorder="1" applyAlignment="1">
      <alignment horizontal="center" vertical="center"/>
    </xf>
    <xf numFmtId="0" fontId="24" fillId="0" borderId="0" xfId="37" applyFont="1" applyBorder="1" applyAlignment="1">
      <alignment horizontal="center" vertical="center"/>
    </xf>
    <xf numFmtId="0" fontId="22" fillId="0" borderId="0" xfId="37" applyFont="1" applyBorder="1" applyAlignment="1">
      <alignment horizontal="center" vertical="center" wrapText="1"/>
    </xf>
    <xf numFmtId="0" fontId="24" fillId="0" borderId="0" xfId="37" applyFont="1" applyBorder="1" applyAlignment="1">
      <alignment vertical="center"/>
    </xf>
    <xf numFmtId="0" fontId="22" fillId="26" borderId="10" xfId="37" applyFont="1" applyFill="1" applyBorder="1" applyAlignment="1">
      <alignment horizontal="center" vertical="center" wrapText="1"/>
    </xf>
    <xf numFmtId="0" fontId="20" fillId="26" borderId="12" xfId="37" applyFont="1" applyFill="1" applyBorder="1" applyAlignment="1">
      <alignment vertical="center" wrapText="1"/>
    </xf>
    <xf numFmtId="0" fontId="20" fillId="26" borderId="11" xfId="37" applyFont="1" applyFill="1" applyBorder="1" applyAlignment="1">
      <alignment vertical="center" wrapText="1"/>
    </xf>
    <xf numFmtId="0" fontId="22" fillId="26" borderId="10" xfId="37" applyFont="1" applyFill="1" applyBorder="1" applyAlignment="1">
      <alignment horizontal="center" vertical="center" wrapText="1" readingOrder="2"/>
    </xf>
    <xf numFmtId="0" fontId="22" fillId="26" borderId="11" xfId="37" applyFont="1" applyFill="1" applyBorder="1" applyAlignment="1">
      <alignment horizontal="center" vertical="center" wrapText="1"/>
    </xf>
    <xf numFmtId="0" fontId="20" fillId="27" borderId="10" xfId="37" applyFont="1" applyFill="1" applyBorder="1" applyAlignment="1">
      <alignment horizontal="center" vertical="center" wrapText="1"/>
    </xf>
    <xf numFmtId="0" fontId="22" fillId="27" borderId="10" xfId="37" applyFont="1" applyFill="1" applyBorder="1" applyAlignment="1">
      <alignment horizontal="center" vertical="center" wrapText="1" readingOrder="2"/>
    </xf>
    <xf numFmtId="0" fontId="22" fillId="27" borderId="11" xfId="37" applyFont="1" applyFill="1" applyBorder="1" applyAlignment="1">
      <alignment horizontal="center" vertical="center" wrapText="1"/>
    </xf>
    <xf numFmtId="0" fontId="22" fillId="27" borderId="10" xfId="3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28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2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28" borderId="10" xfId="0" applyNumberFormat="1" applyFont="1" applyFill="1" applyBorder="1" applyAlignment="1">
      <alignment horizontal="center" vertical="center" wrapText="1" readingOrder="1"/>
    </xf>
    <xf numFmtId="0" fontId="32" fillId="24" borderId="10" xfId="0" applyNumberFormat="1" applyFont="1" applyFill="1" applyBorder="1" applyAlignment="1">
      <alignment horizontal="center" vertical="center" wrapText="1" readingOrder="2"/>
    </xf>
    <xf numFmtId="0" fontId="32" fillId="28" borderId="10" xfId="0" applyNumberFormat="1" applyFont="1" applyFill="1" applyBorder="1" applyAlignment="1">
      <alignment horizontal="center" vertical="center" wrapText="1" readingOrder="2"/>
    </xf>
    <xf numFmtId="0" fontId="30" fillId="30" borderId="10" xfId="0" applyFont="1" applyFill="1" applyBorder="1" applyAlignment="1">
      <alignment horizontal="center" vertical="center"/>
    </xf>
    <xf numFmtId="0" fontId="30" fillId="31" borderId="10" xfId="0" applyFont="1" applyFill="1" applyBorder="1" applyAlignment="1">
      <alignment horizontal="center" vertical="center"/>
    </xf>
    <xf numFmtId="0" fontId="32" fillId="28" borderId="10" xfId="0" applyNumberFormat="1" applyFont="1" applyFill="1" applyBorder="1" applyAlignment="1">
      <alignment horizontal="center" vertical="center" wrapText="1" readingOrder="2"/>
    </xf>
    <xf numFmtId="0" fontId="32" fillId="32" borderId="10" xfId="0" applyNumberFormat="1" applyFont="1" applyFill="1" applyBorder="1" applyAlignment="1">
      <alignment horizontal="center" vertical="center" wrapText="1" readingOrder="2"/>
    </xf>
    <xf numFmtId="0" fontId="33" fillId="32" borderId="0" xfId="0" applyFont="1" applyFill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 wrapText="1" readingOrder="2"/>
    </xf>
    <xf numFmtId="0" fontId="32" fillId="30" borderId="10" xfId="0" applyNumberFormat="1" applyFont="1" applyFill="1" applyBorder="1" applyAlignment="1">
      <alignment horizontal="center" vertical="center" wrapText="1" readingOrder="2"/>
    </xf>
    <xf numFmtId="0" fontId="32" fillId="32" borderId="13" xfId="0" applyNumberFormat="1" applyFont="1" applyFill="1" applyBorder="1" applyAlignment="1">
      <alignment horizontal="center" vertical="center" wrapText="1" readingOrder="2"/>
    </xf>
    <xf numFmtId="0" fontId="34" fillId="29" borderId="10" xfId="0" applyFont="1" applyFill="1" applyBorder="1" applyAlignment="1">
      <alignment horizontal="center" vertical="center"/>
    </xf>
    <xf numFmtId="0" fontId="35" fillId="29" borderId="10" xfId="0" applyNumberFormat="1" applyFont="1" applyFill="1" applyBorder="1" applyAlignment="1">
      <alignment horizontal="center" vertical="center" wrapText="1" readingOrder="2"/>
    </xf>
    <xf numFmtId="2" fontId="34" fillId="31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0" fillId="26" borderId="10" xfId="37" applyFont="1" applyFill="1" applyBorder="1" applyAlignment="1">
      <alignment horizontal="center" vertical="center" wrapText="1"/>
    </xf>
    <xf numFmtId="0" fontId="24" fillId="0" borderId="15" xfId="37" applyFont="1" applyBorder="1" applyAlignment="1">
      <alignment horizontal="center" vertical="center"/>
    </xf>
    <xf numFmtId="0" fontId="24" fillId="0" borderId="16" xfId="37" applyFont="1" applyBorder="1" applyAlignment="1">
      <alignment horizontal="center" vertical="center"/>
    </xf>
    <xf numFmtId="0" fontId="20" fillId="26" borderId="17" xfId="37" applyFont="1" applyFill="1" applyBorder="1" applyAlignment="1">
      <alignment horizontal="center" vertical="center" wrapText="1"/>
    </xf>
    <xf numFmtId="0" fontId="20" fillId="26" borderId="16" xfId="37" applyFont="1" applyFill="1" applyBorder="1" applyAlignment="1">
      <alignment horizontal="center" vertical="center" wrapText="1"/>
    </xf>
    <xf numFmtId="0" fontId="20" fillId="26" borderId="13" xfId="37" applyFont="1" applyFill="1" applyBorder="1" applyAlignment="1">
      <alignment horizontal="center" vertical="center" wrapText="1"/>
    </xf>
    <xf numFmtId="0" fontId="25" fillId="0" borderId="15" xfId="37" applyFont="1" applyBorder="1" applyAlignment="1">
      <alignment horizontal="center" vertical="center"/>
    </xf>
    <xf numFmtId="0" fontId="20" fillId="24" borderId="10" xfId="37" applyFont="1" applyFill="1" applyBorder="1" applyAlignment="1">
      <alignment horizontal="center" vertical="center" wrapText="1" readingOrder="2"/>
    </xf>
    <xf numFmtId="0" fontId="31" fillId="29" borderId="17" xfId="0" applyFont="1" applyFill="1" applyBorder="1" applyAlignment="1">
      <alignment horizontal="center" vertical="center"/>
    </xf>
    <xf numFmtId="0" fontId="31" fillId="29" borderId="16" xfId="0" applyFont="1" applyFill="1" applyBorder="1" applyAlignment="1">
      <alignment horizontal="center" vertical="center"/>
    </xf>
    <xf numFmtId="0" fontId="31" fillId="29" borderId="13" xfId="0" applyFont="1" applyFill="1" applyBorder="1" applyAlignment="1">
      <alignment horizontal="center" vertical="center"/>
    </xf>
    <xf numFmtId="0" fontId="34" fillId="29" borderId="10" xfId="0" applyFont="1" applyFill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2" fillId="28" borderId="17" xfId="0" applyNumberFormat="1" applyFont="1" applyFill="1" applyBorder="1" applyAlignment="1">
      <alignment horizontal="center" vertical="center" wrapText="1" readingOrder="2"/>
    </xf>
    <xf numFmtId="0" fontId="32" fillId="28" borderId="16" xfId="0" applyNumberFormat="1" applyFont="1" applyFill="1" applyBorder="1" applyAlignment="1">
      <alignment horizontal="center" vertical="center" wrapText="1" readingOrder="2"/>
    </xf>
    <xf numFmtId="0" fontId="32" fillId="28" borderId="13" xfId="0" applyNumberFormat="1" applyFont="1" applyFill="1" applyBorder="1" applyAlignment="1">
      <alignment horizontal="center" vertical="center" wrapText="1" readingOrder="2"/>
    </xf>
    <xf numFmtId="0" fontId="32" fillId="28" borderId="20" xfId="0" applyNumberFormat="1" applyFont="1" applyFill="1" applyBorder="1" applyAlignment="1">
      <alignment horizontal="center" vertical="center" wrapText="1" readingOrder="2"/>
    </xf>
    <xf numFmtId="0" fontId="32" fillId="28" borderId="21" xfId="0" applyNumberFormat="1" applyFont="1" applyFill="1" applyBorder="1" applyAlignment="1">
      <alignment horizontal="center" vertical="center" wrapText="1" readingOrder="2"/>
    </xf>
    <xf numFmtId="0" fontId="32" fillId="28" borderId="12" xfId="0" applyNumberFormat="1" applyFont="1" applyFill="1" applyBorder="1" applyAlignment="1">
      <alignment horizontal="center" vertical="center" wrapText="1" readingOrder="2"/>
    </xf>
    <xf numFmtId="0" fontId="32" fillId="28" borderId="22" xfId="0" applyNumberFormat="1" applyFont="1" applyFill="1" applyBorder="1" applyAlignment="1">
      <alignment horizontal="center" vertical="center" wrapText="1" readingOrder="2"/>
    </xf>
    <xf numFmtId="0" fontId="32" fillId="28" borderId="0" xfId="0" applyNumberFormat="1" applyFont="1" applyFill="1" applyBorder="1" applyAlignment="1">
      <alignment horizontal="center" vertical="center" wrapText="1" readingOrder="2"/>
    </xf>
    <xf numFmtId="0" fontId="32" fillId="28" borderId="23" xfId="0" applyNumberFormat="1" applyFont="1" applyFill="1" applyBorder="1" applyAlignment="1">
      <alignment horizontal="center" vertical="center" wrapText="1" readingOrder="2"/>
    </xf>
    <xf numFmtId="0" fontId="32" fillId="28" borderId="14" xfId="0" applyNumberFormat="1" applyFont="1" applyFill="1" applyBorder="1" applyAlignment="1">
      <alignment horizontal="center" vertical="center" wrapText="1" readingOrder="2"/>
    </xf>
    <xf numFmtId="0" fontId="32" fillId="28" borderId="15" xfId="0" applyNumberFormat="1" applyFont="1" applyFill="1" applyBorder="1" applyAlignment="1">
      <alignment horizontal="center" vertical="center" wrapText="1" readingOrder="2"/>
    </xf>
    <xf numFmtId="0" fontId="32" fillId="28" borderId="24" xfId="0" applyNumberFormat="1" applyFont="1" applyFill="1" applyBorder="1" applyAlignment="1">
      <alignment horizontal="center" vertical="center" wrapText="1" readingOrder="2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28" borderId="11" xfId="0" applyFont="1" applyFill="1" applyBorder="1" applyAlignment="1">
      <alignment horizontal="center" vertical="center" wrapText="1"/>
    </xf>
    <xf numFmtId="0" fontId="29" fillId="28" borderId="18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5"/>
  </sheetPr>
  <dimension ref="A1:P30"/>
  <sheetViews>
    <sheetView rightToLeft="1" workbookViewId="0">
      <selection activeCell="J16" sqref="J16"/>
    </sheetView>
  </sheetViews>
  <sheetFormatPr defaultRowHeight="12.75"/>
  <cols>
    <col min="1" max="1" width="2.7109375" bestFit="1" customWidth="1"/>
    <col min="2" max="2" width="27.42578125" bestFit="1" customWidth="1"/>
    <col min="3" max="3" width="8.140625" bestFit="1" customWidth="1"/>
    <col min="4" max="4" width="11" bestFit="1" customWidth="1"/>
    <col min="6" max="6" width="8.140625" bestFit="1" customWidth="1"/>
    <col min="7" max="7" width="5.7109375" bestFit="1" customWidth="1"/>
    <col min="8" max="8" width="9.85546875" bestFit="1" customWidth="1"/>
    <col min="9" max="9" width="6.85546875" customWidth="1"/>
    <col min="10" max="10" width="8.28515625" bestFit="1" customWidth="1"/>
    <col min="11" max="11" width="8.85546875" bestFit="1" customWidth="1"/>
    <col min="12" max="12" width="5.42578125" bestFit="1" customWidth="1"/>
    <col min="13" max="13" width="8.140625" customWidth="1"/>
    <col min="14" max="14" width="8.85546875" bestFit="1" customWidth="1"/>
    <col min="15" max="15" width="5.42578125" bestFit="1" customWidth="1"/>
    <col min="16" max="16" width="9.85546875" customWidth="1"/>
  </cols>
  <sheetData>
    <row r="1" spans="1:16" ht="22.5">
      <c r="A1" s="1"/>
      <c r="B1" s="50" t="s">
        <v>39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>
      <c r="A2" s="1" t="s">
        <v>37</v>
      </c>
      <c r="B2" s="2" t="s">
        <v>9</v>
      </c>
      <c r="C2" s="51" t="s">
        <v>8</v>
      </c>
      <c r="D2" s="51" t="s">
        <v>7</v>
      </c>
      <c r="E2" s="51" t="s">
        <v>6</v>
      </c>
      <c r="F2" s="51" t="s">
        <v>5</v>
      </c>
      <c r="G2" s="51" t="s">
        <v>4</v>
      </c>
      <c r="H2" s="51" t="s">
        <v>3</v>
      </c>
      <c r="I2" s="51" t="s">
        <v>2</v>
      </c>
      <c r="J2" s="51"/>
      <c r="K2" s="51"/>
      <c r="L2" s="51"/>
      <c r="M2" s="51" t="s">
        <v>1</v>
      </c>
      <c r="N2" s="51"/>
      <c r="O2" s="51"/>
      <c r="P2" s="2" t="s">
        <v>0</v>
      </c>
    </row>
    <row r="3" spans="1:16" ht="25.5">
      <c r="A3" s="1"/>
      <c r="B3" s="2" t="s">
        <v>14</v>
      </c>
      <c r="C3" s="51"/>
      <c r="D3" s="51"/>
      <c r="E3" s="51"/>
      <c r="F3" s="51"/>
      <c r="G3" s="51"/>
      <c r="H3" s="51"/>
      <c r="I3" s="2" t="s">
        <v>13</v>
      </c>
      <c r="J3" s="2" t="s">
        <v>12</v>
      </c>
      <c r="K3" s="2" t="s">
        <v>11</v>
      </c>
      <c r="L3" s="2" t="s">
        <v>10</v>
      </c>
      <c r="M3" s="3" t="s">
        <v>51</v>
      </c>
      <c r="N3" s="4" t="s">
        <v>52</v>
      </c>
      <c r="O3" s="3" t="s">
        <v>36</v>
      </c>
      <c r="P3" s="2"/>
    </row>
    <row r="4" spans="1:16" ht="18">
      <c r="A4" s="1"/>
      <c r="B4" s="3" t="s">
        <v>53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>
      <c r="A5" s="1"/>
      <c r="B5" s="4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>
      <c r="A6" s="1"/>
      <c r="B6" s="4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>
      <c r="A7" s="1"/>
      <c r="B7" s="4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">
      <c r="A8" s="1"/>
      <c r="B8" s="4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8">
      <c r="A9" s="1"/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8">
      <c r="A10" s="1"/>
      <c r="B10" s="3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2.5">
      <c r="A11" s="1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"/>
      <c r="N11" s="1"/>
      <c r="O11" s="1"/>
      <c r="P11" s="1"/>
    </row>
    <row r="12" spans="1:16" ht="18.75">
      <c r="A12" s="1"/>
      <c r="B12" s="44" t="s">
        <v>29</v>
      </c>
      <c r="C12" s="48" t="s">
        <v>28</v>
      </c>
      <c r="D12" s="48"/>
      <c r="E12" s="48"/>
      <c r="F12" s="48"/>
      <c r="G12" s="48"/>
      <c r="H12" s="49"/>
      <c r="I12" s="47" t="s">
        <v>22</v>
      </c>
      <c r="J12" s="48"/>
      <c r="K12" s="48"/>
      <c r="L12" s="49"/>
      <c r="M12" s="14" t="s">
        <v>21</v>
      </c>
      <c r="N12" s="1"/>
      <c r="O12" s="1"/>
      <c r="P12" s="1"/>
    </row>
    <row r="13" spans="1:16" ht="25.5">
      <c r="A13" s="1"/>
      <c r="B13" s="44"/>
      <c r="C13" s="15" t="s">
        <v>27</v>
      </c>
      <c r="D13" s="16" t="s">
        <v>26</v>
      </c>
      <c r="E13" s="16" t="s">
        <v>25</v>
      </c>
      <c r="F13" s="16" t="s">
        <v>24</v>
      </c>
      <c r="G13" s="16" t="s">
        <v>23</v>
      </c>
      <c r="H13" s="16" t="s">
        <v>10</v>
      </c>
      <c r="I13" s="17" t="s">
        <v>54</v>
      </c>
      <c r="J13" s="18" t="s">
        <v>55</v>
      </c>
      <c r="K13" s="18" t="s">
        <v>52</v>
      </c>
      <c r="L13" s="14" t="s">
        <v>36</v>
      </c>
      <c r="M13" s="14"/>
      <c r="N13" s="1"/>
      <c r="O13" s="1"/>
      <c r="P13" s="1"/>
    </row>
    <row r="14" spans="1:16" ht="18">
      <c r="A14" s="1"/>
      <c r="B14" s="14" t="s">
        <v>42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</row>
    <row r="15" spans="1:16" ht="18">
      <c r="A15" s="1"/>
      <c r="B15" s="14" t="s">
        <v>43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</row>
    <row r="16" spans="1:16" ht="18">
      <c r="A16" s="1"/>
      <c r="B16" s="14" t="s">
        <v>44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</row>
    <row r="17" spans="1:16" ht="22.5">
      <c r="A17" s="7"/>
      <c r="B17" s="45" t="s">
        <v>41</v>
      </c>
      <c r="C17" s="45"/>
      <c r="D17" s="45"/>
      <c r="E17" s="45"/>
      <c r="F17" s="45"/>
      <c r="G17" s="45"/>
      <c r="H17" s="45"/>
      <c r="I17" s="1"/>
      <c r="J17" s="1"/>
      <c r="K17" s="1"/>
      <c r="L17" s="1"/>
      <c r="M17" s="1"/>
      <c r="N17" s="1"/>
      <c r="O17" s="7"/>
      <c r="P17" s="7"/>
    </row>
    <row r="18" spans="1:16" ht="25.5">
      <c r="A18" s="7"/>
      <c r="B18" s="8" t="s">
        <v>38</v>
      </c>
      <c r="C18" s="8" t="s">
        <v>56</v>
      </c>
      <c r="D18" s="8" t="s">
        <v>57</v>
      </c>
      <c r="E18" s="8" t="s">
        <v>58</v>
      </c>
      <c r="F18" s="8" t="s">
        <v>59</v>
      </c>
      <c r="G18" s="8" t="s">
        <v>35</v>
      </c>
      <c r="H18" s="8" t="s">
        <v>0</v>
      </c>
      <c r="I18" s="1"/>
      <c r="J18" s="1"/>
      <c r="K18" s="1"/>
      <c r="L18" s="1"/>
      <c r="M18" s="1"/>
      <c r="N18" s="1"/>
      <c r="O18" s="7"/>
      <c r="P18" s="7"/>
    </row>
    <row r="19" spans="1:16" ht="18">
      <c r="A19" s="7"/>
      <c r="B19" s="9" t="s">
        <v>34</v>
      </c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  <c r="N19" s="1"/>
      <c r="O19" s="7"/>
      <c r="P19" s="7"/>
    </row>
    <row r="20" spans="1:16" ht="18">
      <c r="A20" s="7"/>
      <c r="B20" s="9" t="s">
        <v>50</v>
      </c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  <c r="N20" s="1"/>
      <c r="O20" s="7"/>
      <c r="P20" s="7"/>
    </row>
    <row r="21" spans="1:16" ht="22.5">
      <c r="A21" s="7"/>
      <c r="B21" s="46" t="s">
        <v>48</v>
      </c>
      <c r="C21" s="46"/>
      <c r="D21" s="46"/>
      <c r="E21" s="46"/>
      <c r="F21" s="46"/>
      <c r="G21" s="46"/>
      <c r="H21" s="13"/>
      <c r="I21" s="13"/>
      <c r="J21" s="13"/>
      <c r="K21" s="13"/>
      <c r="L21" s="13"/>
      <c r="M21" s="1"/>
      <c r="N21" s="1"/>
      <c r="O21" s="7"/>
      <c r="P21" s="7"/>
    </row>
    <row r="22" spans="1:16" ht="25.5">
      <c r="A22" s="7"/>
      <c r="B22" s="19" t="s">
        <v>29</v>
      </c>
      <c r="C22" s="20" t="s">
        <v>54</v>
      </c>
      <c r="D22" s="21" t="s">
        <v>55</v>
      </c>
      <c r="E22" s="21" t="s">
        <v>52</v>
      </c>
      <c r="F22" s="22" t="s">
        <v>36</v>
      </c>
      <c r="G22" s="22" t="s">
        <v>21</v>
      </c>
      <c r="H22" s="10"/>
      <c r="I22" s="10"/>
      <c r="J22" s="11"/>
      <c r="K22" s="11"/>
      <c r="L22" s="11"/>
      <c r="M22" s="10"/>
      <c r="N22" s="10"/>
      <c r="O22" s="7"/>
      <c r="P22" s="7"/>
    </row>
    <row r="23" spans="1:16" ht="18">
      <c r="A23" s="7"/>
      <c r="B23" s="22" t="s">
        <v>30</v>
      </c>
      <c r="C23" s="6"/>
      <c r="D23" s="6"/>
      <c r="E23" s="6"/>
      <c r="F23" s="6"/>
      <c r="G23" s="6"/>
      <c r="H23" s="12"/>
      <c r="I23" s="12"/>
      <c r="J23" s="12"/>
      <c r="K23" s="12"/>
      <c r="L23" s="12"/>
      <c r="M23" s="10"/>
      <c r="N23" s="10"/>
      <c r="O23" s="7"/>
      <c r="P23" s="7"/>
    </row>
    <row r="24" spans="1:16" ht="18">
      <c r="A24" s="7"/>
      <c r="B24" s="20" t="s">
        <v>49</v>
      </c>
      <c r="C24" s="6"/>
      <c r="D24" s="6"/>
      <c r="E24" s="6"/>
      <c r="F24" s="6"/>
      <c r="G24" s="6"/>
      <c r="H24" s="12"/>
      <c r="I24" s="12"/>
      <c r="J24" s="12"/>
      <c r="K24" s="12"/>
      <c r="L24" s="12"/>
      <c r="M24" s="10"/>
      <c r="N24" s="10"/>
      <c r="O24" s="7"/>
      <c r="P24" s="7"/>
    </row>
    <row r="25" spans="1:16" ht="18">
      <c r="A25" s="7"/>
      <c r="B25" s="22" t="s">
        <v>45</v>
      </c>
      <c r="C25" s="6"/>
      <c r="D25" s="6"/>
      <c r="E25" s="6"/>
      <c r="F25" s="6"/>
      <c r="G25" s="6"/>
      <c r="H25" s="12"/>
      <c r="I25" s="12"/>
      <c r="J25" s="12"/>
      <c r="K25" s="12"/>
      <c r="L25" s="12"/>
      <c r="M25" s="10"/>
      <c r="N25" s="10"/>
      <c r="O25" s="7"/>
      <c r="P25" s="7"/>
    </row>
    <row r="26" spans="1:16" ht="18">
      <c r="A26" s="7"/>
      <c r="B26" s="22" t="s">
        <v>46</v>
      </c>
      <c r="C26" s="6"/>
      <c r="D26" s="6"/>
      <c r="E26" s="6"/>
      <c r="F26" s="6"/>
      <c r="G26" s="6"/>
      <c r="H26" s="12"/>
      <c r="I26" s="12"/>
      <c r="J26" s="12"/>
      <c r="K26" s="12"/>
      <c r="L26" s="12"/>
      <c r="M26" s="10"/>
      <c r="N26" s="10"/>
      <c r="O26" s="7"/>
      <c r="P26" s="7"/>
    </row>
    <row r="27" spans="1:16" ht="18">
      <c r="A27" s="7"/>
      <c r="B27" s="22" t="s">
        <v>31</v>
      </c>
      <c r="C27" s="6"/>
      <c r="D27" s="6"/>
      <c r="E27" s="6"/>
      <c r="F27" s="6"/>
      <c r="G27" s="6"/>
      <c r="H27" s="12"/>
      <c r="I27" s="12"/>
      <c r="J27" s="12"/>
      <c r="K27" s="12"/>
      <c r="L27" s="12"/>
      <c r="M27" s="10"/>
      <c r="N27" s="10"/>
      <c r="O27" s="7"/>
      <c r="P27" s="7"/>
    </row>
    <row r="28" spans="1:16" ht="18">
      <c r="A28" s="7"/>
      <c r="B28" s="22" t="s">
        <v>47</v>
      </c>
      <c r="C28" s="6"/>
      <c r="D28" s="6"/>
      <c r="E28" s="6"/>
      <c r="F28" s="6"/>
      <c r="G28" s="6"/>
      <c r="H28" s="12"/>
      <c r="I28" s="12"/>
      <c r="J28" s="12"/>
      <c r="K28" s="12"/>
      <c r="L28" s="12"/>
      <c r="M28" s="10"/>
      <c r="N28" s="10"/>
      <c r="O28" s="7"/>
      <c r="P28" s="7"/>
    </row>
    <row r="29" spans="1:16" ht="18">
      <c r="A29" s="7"/>
      <c r="B29" s="22" t="s">
        <v>32</v>
      </c>
      <c r="C29" s="6"/>
      <c r="D29" s="6"/>
      <c r="E29" s="6"/>
      <c r="F29" s="6"/>
      <c r="G29" s="6"/>
      <c r="H29" s="12"/>
      <c r="I29" s="12"/>
      <c r="J29" s="12"/>
      <c r="K29" s="12"/>
      <c r="L29" s="12"/>
      <c r="M29" s="10"/>
      <c r="N29" s="10"/>
      <c r="O29" s="7"/>
      <c r="P29" s="7"/>
    </row>
    <row r="30" spans="1:16" ht="18">
      <c r="A30" s="7"/>
      <c r="B30" s="22" t="s">
        <v>33</v>
      </c>
      <c r="C30" s="6"/>
      <c r="D30" s="6"/>
      <c r="E30" s="6"/>
      <c r="F30" s="6"/>
      <c r="G30" s="6"/>
      <c r="H30" s="12"/>
      <c r="I30" s="12"/>
      <c r="J30" s="12"/>
      <c r="K30" s="12"/>
      <c r="L30" s="12"/>
      <c r="M30" s="10"/>
      <c r="N30" s="10"/>
      <c r="O30" s="7"/>
      <c r="P30" s="7"/>
    </row>
  </sheetData>
  <mergeCells count="15">
    <mergeCell ref="B1:P1"/>
    <mergeCell ref="I2:L2"/>
    <mergeCell ref="M2:O2"/>
    <mergeCell ref="C2:C3"/>
    <mergeCell ref="D2:D3"/>
    <mergeCell ref="F2:F3"/>
    <mergeCell ref="E2:E3"/>
    <mergeCell ref="G2:G3"/>
    <mergeCell ref="H2:H3"/>
    <mergeCell ref="B12:B13"/>
    <mergeCell ref="B11:L11"/>
    <mergeCell ref="B17:H17"/>
    <mergeCell ref="B21:G21"/>
    <mergeCell ref="I12:L12"/>
    <mergeCell ref="C12:H12"/>
  </mergeCells>
  <phoneticPr fontId="26" type="noConversion"/>
  <printOptions horizontalCentered="1" verticalCentered="1"/>
  <pageMargins left="0.15748031496062992" right="0.19685039370078741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Q67"/>
  <sheetViews>
    <sheetView rightToLeft="1" tabSelected="1" workbookViewId="0">
      <selection activeCell="E9" sqref="E9"/>
    </sheetView>
  </sheetViews>
  <sheetFormatPr defaultRowHeight="11.25"/>
  <cols>
    <col min="1" max="1" width="4.140625" style="23" bestFit="1" customWidth="1"/>
    <col min="2" max="2" width="6" style="23" bestFit="1" customWidth="1"/>
    <col min="3" max="3" width="9.85546875" style="23" bestFit="1" customWidth="1"/>
    <col min="4" max="4" width="12.140625" style="23" bestFit="1" customWidth="1"/>
    <col min="5" max="5" width="6.42578125" style="23" customWidth="1"/>
    <col min="6" max="6" width="6" style="23" bestFit="1" customWidth="1"/>
    <col min="7" max="7" width="6.28515625" style="23" bestFit="1" customWidth="1"/>
    <col min="8" max="8" width="5.7109375" style="23" bestFit="1" customWidth="1"/>
    <col min="9" max="9" width="6.42578125" style="23" customWidth="1"/>
    <col min="10" max="10" width="6" style="23" bestFit="1" customWidth="1"/>
    <col min="11" max="11" width="5.5703125" style="23" bestFit="1" customWidth="1"/>
    <col min="12" max="12" width="5.7109375" style="23" bestFit="1" customWidth="1"/>
    <col min="13" max="13" width="6.42578125" style="23" customWidth="1"/>
    <col min="14" max="14" width="6" style="23" bestFit="1" customWidth="1"/>
    <col min="15" max="16" width="7.5703125" style="23" customWidth="1"/>
    <col min="17" max="17" width="14.5703125" style="23" bestFit="1" customWidth="1"/>
    <col min="18" max="16384" width="9.140625" style="23"/>
  </cols>
  <sheetData>
    <row r="1" spans="1:17" ht="25.5">
      <c r="A1" s="87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8">
      <c r="A2" s="88" t="s">
        <v>61</v>
      </c>
      <c r="B2" s="91" t="s">
        <v>62</v>
      </c>
      <c r="C2" s="88" t="s">
        <v>63</v>
      </c>
      <c r="D2" s="92" t="s">
        <v>64</v>
      </c>
      <c r="E2" s="91" t="s">
        <v>65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3" t="s">
        <v>66</v>
      </c>
    </row>
    <row r="3" spans="1:17" ht="18">
      <c r="A3" s="89"/>
      <c r="B3" s="91"/>
      <c r="C3" s="89"/>
      <c r="D3" s="92"/>
      <c r="E3" s="91" t="s">
        <v>67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4"/>
    </row>
    <row r="4" spans="1:17" ht="15">
      <c r="A4" s="90"/>
      <c r="B4" s="91"/>
      <c r="C4" s="90"/>
      <c r="D4" s="92"/>
      <c r="E4" s="24" t="s">
        <v>68</v>
      </c>
      <c r="F4" s="25" t="s">
        <v>69</v>
      </c>
      <c r="G4" s="24" t="s">
        <v>70</v>
      </c>
      <c r="H4" s="25" t="s">
        <v>71</v>
      </c>
      <c r="I4" s="25" t="s">
        <v>72</v>
      </c>
      <c r="J4" s="25" t="s">
        <v>69</v>
      </c>
      <c r="K4" s="25" t="s">
        <v>73</v>
      </c>
      <c r="L4" s="25" t="s">
        <v>71</v>
      </c>
      <c r="M4" s="25" t="s">
        <v>74</v>
      </c>
      <c r="N4" s="25" t="s">
        <v>69</v>
      </c>
      <c r="O4" s="25" t="s">
        <v>75</v>
      </c>
      <c r="P4" s="25" t="s">
        <v>71</v>
      </c>
      <c r="Q4" s="95"/>
    </row>
    <row r="5" spans="1:17" ht="2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7"/>
      <c r="G5" s="26">
        <v>6</v>
      </c>
      <c r="H5" s="27"/>
      <c r="I5" s="26">
        <v>7</v>
      </c>
      <c r="J5" s="27"/>
      <c r="K5" s="26">
        <v>8</v>
      </c>
      <c r="L5" s="27"/>
      <c r="M5" s="26">
        <v>9</v>
      </c>
      <c r="N5" s="27"/>
      <c r="O5" s="26">
        <v>10</v>
      </c>
      <c r="P5" s="27"/>
      <c r="Q5" s="26">
        <v>11</v>
      </c>
    </row>
    <row r="6" spans="1:17" ht="20.25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ht="15">
      <c r="A7" s="28">
        <v>1</v>
      </c>
      <c r="B7" s="25" t="s">
        <v>82</v>
      </c>
      <c r="C7" s="25" t="s">
        <v>84</v>
      </c>
      <c r="D7" s="25">
        <v>110</v>
      </c>
      <c r="E7" s="29">
        <v>5</v>
      </c>
      <c r="F7" s="30">
        <f>E7*D7*0.75</f>
        <v>412.5</v>
      </c>
      <c r="G7" s="31">
        <v>0</v>
      </c>
      <c r="H7" s="25">
        <f>G7*D7*0.5</f>
        <v>0</v>
      </c>
      <c r="I7" s="78"/>
      <c r="J7" s="79"/>
      <c r="K7" s="79"/>
      <c r="L7" s="79"/>
      <c r="M7" s="79"/>
      <c r="N7" s="79"/>
      <c r="O7" s="79"/>
      <c r="P7" s="80"/>
      <c r="Q7" s="32">
        <f>H7+F7</f>
        <v>412.5</v>
      </c>
    </row>
    <row r="8" spans="1:17" ht="15">
      <c r="A8" s="28">
        <v>2</v>
      </c>
      <c r="B8" s="25" t="s">
        <v>83</v>
      </c>
      <c r="C8" s="25" t="s">
        <v>85</v>
      </c>
      <c r="D8" s="25">
        <v>106</v>
      </c>
      <c r="E8" s="29">
        <v>0</v>
      </c>
      <c r="F8" s="30">
        <f t="shared" ref="F8:F42" si="0">E8*D8*0.75</f>
        <v>0</v>
      </c>
      <c r="G8" s="31">
        <v>1</v>
      </c>
      <c r="H8" s="25">
        <f t="shared" ref="H8:H42" si="1">G8*D8*0.5</f>
        <v>53</v>
      </c>
      <c r="I8" s="81"/>
      <c r="J8" s="82"/>
      <c r="K8" s="82"/>
      <c r="L8" s="82"/>
      <c r="M8" s="82"/>
      <c r="N8" s="82"/>
      <c r="O8" s="82"/>
      <c r="P8" s="83"/>
      <c r="Q8" s="32">
        <f t="shared" ref="Q8:Q43" si="2">H8+F8</f>
        <v>53</v>
      </c>
    </row>
    <row r="9" spans="1:17" ht="30">
      <c r="A9" s="28">
        <v>3</v>
      </c>
      <c r="B9" s="25" t="s">
        <v>86</v>
      </c>
      <c r="C9" s="25" t="s">
        <v>84</v>
      </c>
      <c r="D9" s="25">
        <v>75</v>
      </c>
      <c r="E9" s="29">
        <v>214</v>
      </c>
      <c r="F9" s="30">
        <f t="shared" si="0"/>
        <v>12037.5</v>
      </c>
      <c r="G9" s="31">
        <v>198</v>
      </c>
      <c r="H9" s="25">
        <f t="shared" si="1"/>
        <v>7425</v>
      </c>
      <c r="I9" s="81"/>
      <c r="J9" s="82"/>
      <c r="K9" s="82"/>
      <c r="L9" s="82"/>
      <c r="M9" s="82"/>
      <c r="N9" s="82"/>
      <c r="O9" s="82"/>
      <c r="P9" s="83"/>
      <c r="Q9" s="32">
        <f t="shared" si="2"/>
        <v>19462.5</v>
      </c>
    </row>
    <row r="10" spans="1:17" ht="15">
      <c r="A10" s="28">
        <v>4</v>
      </c>
      <c r="B10" s="25" t="s">
        <v>87</v>
      </c>
      <c r="C10" s="25" t="s">
        <v>88</v>
      </c>
      <c r="D10" s="25">
        <v>65</v>
      </c>
      <c r="E10" s="29">
        <v>0</v>
      </c>
      <c r="F10" s="30">
        <f t="shared" si="0"/>
        <v>0</v>
      </c>
      <c r="G10" s="31">
        <v>388</v>
      </c>
      <c r="H10" s="25">
        <f t="shared" si="1"/>
        <v>12610</v>
      </c>
      <c r="I10" s="81"/>
      <c r="J10" s="82"/>
      <c r="K10" s="82"/>
      <c r="L10" s="82"/>
      <c r="M10" s="82"/>
      <c r="N10" s="82"/>
      <c r="O10" s="82"/>
      <c r="P10" s="83"/>
      <c r="Q10" s="32">
        <f t="shared" si="2"/>
        <v>12610</v>
      </c>
    </row>
    <row r="11" spans="1:17" ht="15">
      <c r="A11" s="28">
        <v>5</v>
      </c>
      <c r="B11" s="25" t="s">
        <v>89</v>
      </c>
      <c r="C11" s="25" t="s">
        <v>85</v>
      </c>
      <c r="D11" s="25">
        <v>74</v>
      </c>
      <c r="E11" s="29">
        <v>0</v>
      </c>
      <c r="F11" s="30">
        <f t="shared" si="0"/>
        <v>0</v>
      </c>
      <c r="G11" s="31">
        <v>65</v>
      </c>
      <c r="H11" s="25">
        <f t="shared" si="1"/>
        <v>2405</v>
      </c>
      <c r="I11" s="81"/>
      <c r="J11" s="82"/>
      <c r="K11" s="82"/>
      <c r="L11" s="82"/>
      <c r="M11" s="82"/>
      <c r="N11" s="82"/>
      <c r="O11" s="82"/>
      <c r="P11" s="83"/>
      <c r="Q11" s="32">
        <f t="shared" si="2"/>
        <v>2405</v>
      </c>
    </row>
    <row r="12" spans="1:17" ht="15">
      <c r="A12" s="28">
        <v>6</v>
      </c>
      <c r="B12" s="25" t="s">
        <v>90</v>
      </c>
      <c r="C12" s="25" t="s">
        <v>91</v>
      </c>
      <c r="D12" s="25">
        <v>94</v>
      </c>
      <c r="E12" s="29">
        <v>2</v>
      </c>
      <c r="F12" s="30">
        <f t="shared" si="0"/>
        <v>141</v>
      </c>
      <c r="G12" s="31">
        <v>0</v>
      </c>
      <c r="H12" s="25">
        <f t="shared" si="1"/>
        <v>0</v>
      </c>
      <c r="I12" s="81"/>
      <c r="J12" s="82"/>
      <c r="K12" s="82"/>
      <c r="L12" s="82"/>
      <c r="M12" s="82"/>
      <c r="N12" s="82"/>
      <c r="O12" s="82"/>
      <c r="P12" s="83"/>
      <c r="Q12" s="32">
        <f t="shared" si="2"/>
        <v>141</v>
      </c>
    </row>
    <row r="13" spans="1:17" ht="15">
      <c r="A13" s="28">
        <v>7</v>
      </c>
      <c r="B13" s="25" t="s">
        <v>92</v>
      </c>
      <c r="C13" s="25" t="s">
        <v>88</v>
      </c>
      <c r="D13" s="25">
        <v>40</v>
      </c>
      <c r="E13" s="29">
        <v>0</v>
      </c>
      <c r="F13" s="30">
        <f t="shared" si="0"/>
        <v>0</v>
      </c>
      <c r="G13" s="31">
        <v>9</v>
      </c>
      <c r="H13" s="25">
        <f t="shared" si="1"/>
        <v>180</v>
      </c>
      <c r="I13" s="81"/>
      <c r="J13" s="82"/>
      <c r="K13" s="82"/>
      <c r="L13" s="82"/>
      <c r="M13" s="82"/>
      <c r="N13" s="82"/>
      <c r="O13" s="82"/>
      <c r="P13" s="83"/>
      <c r="Q13" s="32">
        <f t="shared" si="2"/>
        <v>180</v>
      </c>
    </row>
    <row r="14" spans="1:17" ht="15">
      <c r="A14" s="28">
        <v>8</v>
      </c>
      <c r="B14" s="25" t="s">
        <v>92</v>
      </c>
      <c r="C14" s="25" t="s">
        <v>93</v>
      </c>
      <c r="D14" s="25">
        <v>40</v>
      </c>
      <c r="E14" s="29">
        <v>10</v>
      </c>
      <c r="F14" s="30">
        <f t="shared" si="0"/>
        <v>300</v>
      </c>
      <c r="G14" s="31">
        <v>0</v>
      </c>
      <c r="H14" s="25">
        <f t="shared" si="1"/>
        <v>0</v>
      </c>
      <c r="I14" s="81"/>
      <c r="J14" s="82"/>
      <c r="K14" s="82"/>
      <c r="L14" s="82"/>
      <c r="M14" s="82"/>
      <c r="N14" s="82"/>
      <c r="O14" s="82"/>
      <c r="P14" s="83"/>
      <c r="Q14" s="32">
        <f t="shared" si="2"/>
        <v>300</v>
      </c>
    </row>
    <row r="15" spans="1:17" ht="15">
      <c r="A15" s="28">
        <v>9</v>
      </c>
      <c r="B15" s="25" t="s">
        <v>94</v>
      </c>
      <c r="C15" s="25" t="s">
        <v>95</v>
      </c>
      <c r="D15" s="25">
        <v>30</v>
      </c>
      <c r="E15" s="29">
        <v>2</v>
      </c>
      <c r="F15" s="30">
        <f t="shared" si="0"/>
        <v>45</v>
      </c>
      <c r="G15" s="31">
        <v>1</v>
      </c>
      <c r="H15" s="25">
        <f t="shared" si="1"/>
        <v>15</v>
      </c>
      <c r="I15" s="81"/>
      <c r="J15" s="82"/>
      <c r="K15" s="82"/>
      <c r="L15" s="82"/>
      <c r="M15" s="82"/>
      <c r="N15" s="82"/>
      <c r="O15" s="82"/>
      <c r="P15" s="83"/>
      <c r="Q15" s="32">
        <f t="shared" si="2"/>
        <v>60</v>
      </c>
    </row>
    <row r="16" spans="1:17" ht="15">
      <c r="A16" s="28">
        <v>10</v>
      </c>
      <c r="B16" s="25" t="s">
        <v>97</v>
      </c>
      <c r="C16" s="25" t="s">
        <v>96</v>
      </c>
      <c r="D16" s="25">
        <v>50</v>
      </c>
      <c r="E16" s="29">
        <v>0</v>
      </c>
      <c r="F16" s="30">
        <f t="shared" si="0"/>
        <v>0</v>
      </c>
      <c r="G16" s="31">
        <v>5</v>
      </c>
      <c r="H16" s="25">
        <f t="shared" si="1"/>
        <v>125</v>
      </c>
      <c r="I16" s="81"/>
      <c r="J16" s="82"/>
      <c r="K16" s="82"/>
      <c r="L16" s="82"/>
      <c r="M16" s="82"/>
      <c r="N16" s="82"/>
      <c r="O16" s="82"/>
      <c r="P16" s="83"/>
      <c r="Q16" s="32">
        <f t="shared" si="2"/>
        <v>125</v>
      </c>
    </row>
    <row r="17" spans="1:17" ht="15">
      <c r="A17" s="28" t="s">
        <v>97</v>
      </c>
      <c r="B17" s="25" t="s">
        <v>97</v>
      </c>
      <c r="C17" s="25" t="s">
        <v>97</v>
      </c>
      <c r="D17" s="25"/>
      <c r="E17" s="29"/>
      <c r="F17" s="30">
        <f t="shared" si="0"/>
        <v>0</v>
      </c>
      <c r="G17" s="31"/>
      <c r="H17" s="25">
        <f t="shared" si="1"/>
        <v>0</v>
      </c>
      <c r="I17" s="81"/>
      <c r="J17" s="82"/>
      <c r="K17" s="82"/>
      <c r="L17" s="82"/>
      <c r="M17" s="82"/>
      <c r="N17" s="82"/>
      <c r="O17" s="82"/>
      <c r="P17" s="83"/>
      <c r="Q17" s="32">
        <f t="shared" si="2"/>
        <v>0</v>
      </c>
    </row>
    <row r="18" spans="1:17" ht="15">
      <c r="A18" s="37" t="s">
        <v>97</v>
      </c>
      <c r="B18" s="25" t="s">
        <v>97</v>
      </c>
      <c r="C18" s="25" t="s">
        <v>97</v>
      </c>
      <c r="D18" s="25"/>
      <c r="E18" s="29"/>
      <c r="F18" s="30">
        <f t="shared" si="0"/>
        <v>0</v>
      </c>
      <c r="G18" s="31"/>
      <c r="H18" s="25">
        <f t="shared" si="1"/>
        <v>0</v>
      </c>
      <c r="I18" s="81"/>
      <c r="J18" s="82"/>
      <c r="K18" s="82"/>
      <c r="L18" s="82"/>
      <c r="M18" s="82"/>
      <c r="N18" s="82"/>
      <c r="O18" s="82"/>
      <c r="P18" s="83"/>
      <c r="Q18" s="32">
        <f t="shared" si="2"/>
        <v>0</v>
      </c>
    </row>
    <row r="19" spans="1:17" ht="15">
      <c r="A19" s="37" t="s">
        <v>97</v>
      </c>
      <c r="B19" s="25" t="s">
        <v>97</v>
      </c>
      <c r="C19" s="25" t="s">
        <v>97</v>
      </c>
      <c r="D19" s="25"/>
      <c r="E19" s="29"/>
      <c r="F19" s="30">
        <f t="shared" si="0"/>
        <v>0</v>
      </c>
      <c r="G19" s="31"/>
      <c r="H19" s="25">
        <f t="shared" si="1"/>
        <v>0</v>
      </c>
      <c r="I19" s="81"/>
      <c r="J19" s="82"/>
      <c r="K19" s="82"/>
      <c r="L19" s="82"/>
      <c r="M19" s="82"/>
      <c r="N19" s="82"/>
      <c r="O19" s="82"/>
      <c r="P19" s="83"/>
      <c r="Q19" s="32">
        <f t="shared" si="2"/>
        <v>0</v>
      </c>
    </row>
    <row r="20" spans="1:17" ht="15">
      <c r="A20" s="37" t="s">
        <v>97</v>
      </c>
      <c r="B20" s="25" t="s">
        <v>97</v>
      </c>
      <c r="C20" s="25" t="s">
        <v>97</v>
      </c>
      <c r="D20" s="25"/>
      <c r="E20" s="29"/>
      <c r="F20" s="30">
        <f t="shared" si="0"/>
        <v>0</v>
      </c>
      <c r="G20" s="31"/>
      <c r="H20" s="25">
        <f t="shared" si="1"/>
        <v>0</v>
      </c>
      <c r="I20" s="81"/>
      <c r="J20" s="82"/>
      <c r="K20" s="82"/>
      <c r="L20" s="82"/>
      <c r="M20" s="82"/>
      <c r="N20" s="82"/>
      <c r="O20" s="82"/>
      <c r="P20" s="83"/>
      <c r="Q20" s="32">
        <f t="shared" si="2"/>
        <v>0</v>
      </c>
    </row>
    <row r="21" spans="1:17" ht="15">
      <c r="A21" s="37" t="s">
        <v>97</v>
      </c>
      <c r="B21" s="25" t="s">
        <v>97</v>
      </c>
      <c r="C21" s="25" t="s">
        <v>97</v>
      </c>
      <c r="D21" s="25"/>
      <c r="E21" s="29"/>
      <c r="F21" s="30">
        <f t="shared" si="0"/>
        <v>0</v>
      </c>
      <c r="G21" s="31"/>
      <c r="H21" s="25">
        <f t="shared" si="1"/>
        <v>0</v>
      </c>
      <c r="I21" s="81"/>
      <c r="J21" s="82"/>
      <c r="K21" s="82"/>
      <c r="L21" s="82"/>
      <c r="M21" s="82"/>
      <c r="N21" s="82"/>
      <c r="O21" s="82"/>
      <c r="P21" s="83"/>
      <c r="Q21" s="32">
        <f t="shared" si="2"/>
        <v>0</v>
      </c>
    </row>
    <row r="22" spans="1:17" ht="15">
      <c r="A22" s="37" t="s">
        <v>97</v>
      </c>
      <c r="B22" s="25" t="s">
        <v>97</v>
      </c>
      <c r="C22" s="25" t="s">
        <v>97</v>
      </c>
      <c r="D22" s="25"/>
      <c r="E22" s="29"/>
      <c r="F22" s="30">
        <f t="shared" si="0"/>
        <v>0</v>
      </c>
      <c r="G22" s="31"/>
      <c r="H22" s="25">
        <f t="shared" si="1"/>
        <v>0</v>
      </c>
      <c r="I22" s="81"/>
      <c r="J22" s="82"/>
      <c r="K22" s="82"/>
      <c r="L22" s="82"/>
      <c r="M22" s="82"/>
      <c r="N22" s="82"/>
      <c r="O22" s="82"/>
      <c r="P22" s="83"/>
      <c r="Q22" s="32">
        <f t="shared" si="2"/>
        <v>0</v>
      </c>
    </row>
    <row r="23" spans="1:17" ht="15">
      <c r="A23" s="37" t="s">
        <v>97</v>
      </c>
      <c r="B23" s="25" t="s">
        <v>97</v>
      </c>
      <c r="C23" s="25" t="s">
        <v>97</v>
      </c>
      <c r="D23" s="25"/>
      <c r="E23" s="29"/>
      <c r="F23" s="30">
        <f t="shared" si="0"/>
        <v>0</v>
      </c>
      <c r="G23" s="31"/>
      <c r="H23" s="25">
        <f t="shared" si="1"/>
        <v>0</v>
      </c>
      <c r="I23" s="81"/>
      <c r="J23" s="82"/>
      <c r="K23" s="82"/>
      <c r="L23" s="82"/>
      <c r="M23" s="82"/>
      <c r="N23" s="82"/>
      <c r="O23" s="82"/>
      <c r="P23" s="83"/>
      <c r="Q23" s="32">
        <f t="shared" si="2"/>
        <v>0</v>
      </c>
    </row>
    <row r="24" spans="1:17" ht="15">
      <c r="A24" s="37" t="s">
        <v>97</v>
      </c>
      <c r="B24" s="25" t="s">
        <v>97</v>
      </c>
      <c r="C24" s="25" t="s">
        <v>97</v>
      </c>
      <c r="D24" s="25"/>
      <c r="E24" s="29"/>
      <c r="F24" s="30">
        <f t="shared" si="0"/>
        <v>0</v>
      </c>
      <c r="G24" s="31"/>
      <c r="H24" s="25">
        <f t="shared" si="1"/>
        <v>0</v>
      </c>
      <c r="I24" s="81"/>
      <c r="J24" s="82"/>
      <c r="K24" s="82"/>
      <c r="L24" s="82"/>
      <c r="M24" s="82"/>
      <c r="N24" s="82"/>
      <c r="O24" s="82"/>
      <c r="P24" s="83"/>
      <c r="Q24" s="32">
        <f t="shared" si="2"/>
        <v>0</v>
      </c>
    </row>
    <row r="25" spans="1:17" ht="15">
      <c r="A25" s="37" t="s">
        <v>97</v>
      </c>
      <c r="B25" s="25" t="s">
        <v>97</v>
      </c>
      <c r="C25" s="25" t="s">
        <v>97</v>
      </c>
      <c r="D25" s="25"/>
      <c r="E25" s="29"/>
      <c r="F25" s="30">
        <f t="shared" si="0"/>
        <v>0</v>
      </c>
      <c r="G25" s="31"/>
      <c r="H25" s="25">
        <f t="shared" si="1"/>
        <v>0</v>
      </c>
      <c r="I25" s="81"/>
      <c r="J25" s="82"/>
      <c r="K25" s="82"/>
      <c r="L25" s="82"/>
      <c r="M25" s="82"/>
      <c r="N25" s="82"/>
      <c r="O25" s="82"/>
      <c r="P25" s="83"/>
      <c r="Q25" s="32">
        <f t="shared" si="2"/>
        <v>0</v>
      </c>
    </row>
    <row r="26" spans="1:17" ht="15">
      <c r="A26" s="37" t="s">
        <v>97</v>
      </c>
      <c r="B26" s="25" t="s">
        <v>97</v>
      </c>
      <c r="C26" s="25" t="s">
        <v>97</v>
      </c>
      <c r="D26" s="25"/>
      <c r="E26" s="29"/>
      <c r="F26" s="30">
        <f t="shared" si="0"/>
        <v>0</v>
      </c>
      <c r="G26" s="31"/>
      <c r="H26" s="25">
        <f t="shared" si="1"/>
        <v>0</v>
      </c>
      <c r="I26" s="81"/>
      <c r="J26" s="82"/>
      <c r="K26" s="82"/>
      <c r="L26" s="82"/>
      <c r="M26" s="82"/>
      <c r="N26" s="82"/>
      <c r="O26" s="82"/>
      <c r="P26" s="83"/>
      <c r="Q26" s="32">
        <f t="shared" si="2"/>
        <v>0</v>
      </c>
    </row>
    <row r="27" spans="1:17" ht="15">
      <c r="A27" s="37" t="s">
        <v>97</v>
      </c>
      <c r="B27" s="25" t="s">
        <v>97</v>
      </c>
      <c r="C27" s="25" t="s">
        <v>97</v>
      </c>
      <c r="D27" s="25"/>
      <c r="E27" s="29"/>
      <c r="F27" s="30">
        <f t="shared" si="0"/>
        <v>0</v>
      </c>
      <c r="G27" s="31"/>
      <c r="H27" s="25">
        <f t="shared" si="1"/>
        <v>0</v>
      </c>
      <c r="I27" s="81"/>
      <c r="J27" s="82"/>
      <c r="K27" s="82"/>
      <c r="L27" s="82"/>
      <c r="M27" s="82"/>
      <c r="N27" s="82"/>
      <c r="O27" s="82"/>
      <c r="P27" s="83"/>
      <c r="Q27" s="32">
        <f t="shared" si="2"/>
        <v>0</v>
      </c>
    </row>
    <row r="28" spans="1:17" ht="15">
      <c r="A28" s="37" t="s">
        <v>97</v>
      </c>
      <c r="B28" s="25" t="s">
        <v>97</v>
      </c>
      <c r="C28" s="25" t="s">
        <v>97</v>
      </c>
      <c r="D28" s="25"/>
      <c r="E28" s="29"/>
      <c r="F28" s="30">
        <f t="shared" si="0"/>
        <v>0</v>
      </c>
      <c r="G28" s="31"/>
      <c r="H28" s="25">
        <f t="shared" si="1"/>
        <v>0</v>
      </c>
      <c r="I28" s="81"/>
      <c r="J28" s="82"/>
      <c r="K28" s="82"/>
      <c r="L28" s="82"/>
      <c r="M28" s="82"/>
      <c r="N28" s="82"/>
      <c r="O28" s="82"/>
      <c r="P28" s="83"/>
      <c r="Q28" s="32">
        <f t="shared" si="2"/>
        <v>0</v>
      </c>
    </row>
    <row r="29" spans="1:17" ht="15">
      <c r="A29" s="37" t="s">
        <v>97</v>
      </c>
      <c r="B29" s="25" t="s">
        <v>97</v>
      </c>
      <c r="C29" s="25" t="s">
        <v>97</v>
      </c>
      <c r="D29" s="25"/>
      <c r="E29" s="29"/>
      <c r="F29" s="30">
        <f t="shared" si="0"/>
        <v>0</v>
      </c>
      <c r="G29" s="31"/>
      <c r="H29" s="25">
        <f t="shared" si="1"/>
        <v>0</v>
      </c>
      <c r="I29" s="81"/>
      <c r="J29" s="82"/>
      <c r="K29" s="82"/>
      <c r="L29" s="82"/>
      <c r="M29" s="82"/>
      <c r="N29" s="82"/>
      <c r="O29" s="82"/>
      <c r="P29" s="83"/>
      <c r="Q29" s="32">
        <f t="shared" si="2"/>
        <v>0</v>
      </c>
    </row>
    <row r="30" spans="1:17" ht="15">
      <c r="A30" s="37" t="s">
        <v>97</v>
      </c>
      <c r="B30" s="25" t="s">
        <v>97</v>
      </c>
      <c r="C30" s="25" t="s">
        <v>97</v>
      </c>
      <c r="D30" s="25"/>
      <c r="E30" s="29"/>
      <c r="F30" s="30">
        <f t="shared" si="0"/>
        <v>0</v>
      </c>
      <c r="G30" s="31"/>
      <c r="H30" s="25">
        <f t="shared" si="1"/>
        <v>0</v>
      </c>
      <c r="I30" s="81"/>
      <c r="J30" s="82"/>
      <c r="K30" s="82"/>
      <c r="L30" s="82"/>
      <c r="M30" s="82"/>
      <c r="N30" s="82"/>
      <c r="O30" s="82"/>
      <c r="P30" s="83"/>
      <c r="Q30" s="32">
        <f t="shared" si="2"/>
        <v>0</v>
      </c>
    </row>
    <row r="31" spans="1:17" ht="15">
      <c r="A31" s="37" t="s">
        <v>97</v>
      </c>
      <c r="B31" s="25" t="s">
        <v>97</v>
      </c>
      <c r="C31" s="25" t="s">
        <v>97</v>
      </c>
      <c r="D31" s="25"/>
      <c r="E31" s="29"/>
      <c r="F31" s="30">
        <f t="shared" si="0"/>
        <v>0</v>
      </c>
      <c r="G31" s="31"/>
      <c r="H31" s="25">
        <f t="shared" si="1"/>
        <v>0</v>
      </c>
      <c r="I31" s="81"/>
      <c r="J31" s="82"/>
      <c r="K31" s="82"/>
      <c r="L31" s="82"/>
      <c r="M31" s="82"/>
      <c r="N31" s="82"/>
      <c r="O31" s="82"/>
      <c r="P31" s="83"/>
      <c r="Q31" s="32">
        <f t="shared" si="2"/>
        <v>0</v>
      </c>
    </row>
    <row r="32" spans="1:17" ht="15">
      <c r="A32" s="37" t="s">
        <v>97</v>
      </c>
      <c r="B32" s="25" t="s">
        <v>97</v>
      </c>
      <c r="C32" s="25" t="s">
        <v>97</v>
      </c>
      <c r="D32" s="25"/>
      <c r="E32" s="29"/>
      <c r="F32" s="30">
        <f t="shared" si="0"/>
        <v>0</v>
      </c>
      <c r="G32" s="31"/>
      <c r="H32" s="25">
        <f t="shared" si="1"/>
        <v>0</v>
      </c>
      <c r="I32" s="81"/>
      <c r="J32" s="82"/>
      <c r="K32" s="82"/>
      <c r="L32" s="82"/>
      <c r="M32" s="82"/>
      <c r="N32" s="82"/>
      <c r="O32" s="82"/>
      <c r="P32" s="83"/>
      <c r="Q32" s="32">
        <f t="shared" si="2"/>
        <v>0</v>
      </c>
    </row>
    <row r="33" spans="1:17" ht="15">
      <c r="A33" s="37" t="s">
        <v>97</v>
      </c>
      <c r="B33" s="25" t="s">
        <v>97</v>
      </c>
      <c r="C33" s="25" t="s">
        <v>97</v>
      </c>
      <c r="D33" s="25"/>
      <c r="E33" s="29"/>
      <c r="F33" s="30">
        <f t="shared" si="0"/>
        <v>0</v>
      </c>
      <c r="G33" s="31"/>
      <c r="H33" s="25">
        <f t="shared" si="1"/>
        <v>0</v>
      </c>
      <c r="I33" s="81"/>
      <c r="J33" s="82"/>
      <c r="K33" s="82"/>
      <c r="L33" s="82"/>
      <c r="M33" s="82"/>
      <c r="N33" s="82"/>
      <c r="O33" s="82"/>
      <c r="P33" s="83"/>
      <c r="Q33" s="32">
        <f t="shared" si="2"/>
        <v>0</v>
      </c>
    </row>
    <row r="34" spans="1:17" ht="15">
      <c r="A34" s="37" t="s">
        <v>97</v>
      </c>
      <c r="B34" s="25" t="s">
        <v>97</v>
      </c>
      <c r="C34" s="25" t="s">
        <v>97</v>
      </c>
      <c r="D34" s="25"/>
      <c r="E34" s="29"/>
      <c r="F34" s="30">
        <f t="shared" si="0"/>
        <v>0</v>
      </c>
      <c r="G34" s="31"/>
      <c r="H34" s="25">
        <f t="shared" si="1"/>
        <v>0</v>
      </c>
      <c r="I34" s="81"/>
      <c r="J34" s="82"/>
      <c r="K34" s="82"/>
      <c r="L34" s="82"/>
      <c r="M34" s="82"/>
      <c r="N34" s="82"/>
      <c r="O34" s="82"/>
      <c r="P34" s="83"/>
      <c r="Q34" s="32">
        <f t="shared" si="2"/>
        <v>0</v>
      </c>
    </row>
    <row r="35" spans="1:17" ht="15">
      <c r="A35" s="37" t="s">
        <v>97</v>
      </c>
      <c r="B35" s="25" t="s">
        <v>97</v>
      </c>
      <c r="C35" s="25" t="s">
        <v>97</v>
      </c>
      <c r="D35" s="25"/>
      <c r="E35" s="29"/>
      <c r="F35" s="30">
        <f t="shared" si="0"/>
        <v>0</v>
      </c>
      <c r="G35" s="31"/>
      <c r="H35" s="25">
        <f t="shared" si="1"/>
        <v>0</v>
      </c>
      <c r="I35" s="81"/>
      <c r="J35" s="82"/>
      <c r="K35" s="82"/>
      <c r="L35" s="82"/>
      <c r="M35" s="82"/>
      <c r="N35" s="82"/>
      <c r="O35" s="82"/>
      <c r="P35" s="83"/>
      <c r="Q35" s="32">
        <f t="shared" si="2"/>
        <v>0</v>
      </c>
    </row>
    <row r="36" spans="1:17" ht="15">
      <c r="A36" s="37" t="s">
        <v>97</v>
      </c>
      <c r="B36" s="25" t="s">
        <v>97</v>
      </c>
      <c r="C36" s="25" t="s">
        <v>97</v>
      </c>
      <c r="D36" s="25"/>
      <c r="E36" s="29"/>
      <c r="F36" s="30">
        <f t="shared" si="0"/>
        <v>0</v>
      </c>
      <c r="G36" s="31"/>
      <c r="H36" s="25">
        <f t="shared" si="1"/>
        <v>0</v>
      </c>
      <c r="I36" s="81"/>
      <c r="J36" s="82"/>
      <c r="K36" s="82"/>
      <c r="L36" s="82"/>
      <c r="M36" s="82"/>
      <c r="N36" s="82"/>
      <c r="O36" s="82"/>
      <c r="P36" s="83"/>
      <c r="Q36" s="32">
        <f t="shared" si="2"/>
        <v>0</v>
      </c>
    </row>
    <row r="37" spans="1:17" ht="15">
      <c r="A37" s="37" t="s">
        <v>97</v>
      </c>
      <c r="B37" s="25" t="s">
        <v>97</v>
      </c>
      <c r="C37" s="25" t="s">
        <v>97</v>
      </c>
      <c r="D37" s="25"/>
      <c r="E37" s="29"/>
      <c r="F37" s="30">
        <f t="shared" si="0"/>
        <v>0</v>
      </c>
      <c r="G37" s="31"/>
      <c r="H37" s="25">
        <f t="shared" si="1"/>
        <v>0</v>
      </c>
      <c r="I37" s="81"/>
      <c r="J37" s="82"/>
      <c r="K37" s="82"/>
      <c r="L37" s="82"/>
      <c r="M37" s="82"/>
      <c r="N37" s="82"/>
      <c r="O37" s="82"/>
      <c r="P37" s="83"/>
      <c r="Q37" s="32">
        <f t="shared" si="2"/>
        <v>0</v>
      </c>
    </row>
    <row r="38" spans="1:17" ht="15">
      <c r="A38" s="37" t="s">
        <v>97</v>
      </c>
      <c r="B38" s="25" t="s">
        <v>97</v>
      </c>
      <c r="C38" s="25" t="s">
        <v>97</v>
      </c>
      <c r="D38" s="25"/>
      <c r="E38" s="29"/>
      <c r="F38" s="30">
        <f t="shared" si="0"/>
        <v>0</v>
      </c>
      <c r="G38" s="31"/>
      <c r="H38" s="25">
        <f t="shared" si="1"/>
        <v>0</v>
      </c>
      <c r="I38" s="81"/>
      <c r="J38" s="82"/>
      <c r="K38" s="82"/>
      <c r="L38" s="82"/>
      <c r="M38" s="82"/>
      <c r="N38" s="82"/>
      <c r="O38" s="82"/>
      <c r="P38" s="83"/>
      <c r="Q38" s="32">
        <f t="shared" si="2"/>
        <v>0</v>
      </c>
    </row>
    <row r="39" spans="1:17" ht="15">
      <c r="A39" s="37" t="s">
        <v>97</v>
      </c>
      <c r="B39" s="25" t="s">
        <v>97</v>
      </c>
      <c r="C39" s="25" t="s">
        <v>97</v>
      </c>
      <c r="D39" s="25"/>
      <c r="E39" s="29"/>
      <c r="F39" s="30">
        <f t="shared" si="0"/>
        <v>0</v>
      </c>
      <c r="G39" s="31"/>
      <c r="H39" s="25">
        <f t="shared" si="1"/>
        <v>0</v>
      </c>
      <c r="I39" s="81"/>
      <c r="J39" s="82"/>
      <c r="K39" s="82"/>
      <c r="L39" s="82"/>
      <c r="M39" s="82"/>
      <c r="N39" s="82"/>
      <c r="O39" s="82"/>
      <c r="P39" s="83"/>
      <c r="Q39" s="32">
        <f t="shared" si="2"/>
        <v>0</v>
      </c>
    </row>
    <row r="40" spans="1:17" ht="15">
      <c r="A40" s="37" t="s">
        <v>97</v>
      </c>
      <c r="B40" s="25" t="s">
        <v>97</v>
      </c>
      <c r="C40" s="25" t="s">
        <v>97</v>
      </c>
      <c r="D40" s="25"/>
      <c r="E40" s="29"/>
      <c r="F40" s="30">
        <f t="shared" si="0"/>
        <v>0</v>
      </c>
      <c r="G40" s="31"/>
      <c r="H40" s="25">
        <f t="shared" si="1"/>
        <v>0</v>
      </c>
      <c r="I40" s="81"/>
      <c r="J40" s="82"/>
      <c r="K40" s="82"/>
      <c r="L40" s="82"/>
      <c r="M40" s="82"/>
      <c r="N40" s="82"/>
      <c r="O40" s="82"/>
      <c r="P40" s="83"/>
      <c r="Q40" s="32">
        <f t="shared" si="2"/>
        <v>0</v>
      </c>
    </row>
    <row r="41" spans="1:17" ht="15">
      <c r="A41" s="37" t="s">
        <v>97</v>
      </c>
      <c r="B41" s="25" t="s">
        <v>97</v>
      </c>
      <c r="C41" s="25" t="s">
        <v>97</v>
      </c>
      <c r="D41" s="25"/>
      <c r="E41" s="29"/>
      <c r="F41" s="30">
        <f t="shared" si="0"/>
        <v>0</v>
      </c>
      <c r="G41" s="31"/>
      <c r="H41" s="25">
        <f t="shared" si="1"/>
        <v>0</v>
      </c>
      <c r="I41" s="81"/>
      <c r="J41" s="82"/>
      <c r="K41" s="82"/>
      <c r="L41" s="82"/>
      <c r="M41" s="82"/>
      <c r="N41" s="82"/>
      <c r="O41" s="82"/>
      <c r="P41" s="83"/>
      <c r="Q41" s="32">
        <f t="shared" si="2"/>
        <v>0</v>
      </c>
    </row>
    <row r="42" spans="1:17" ht="15">
      <c r="A42" s="33" t="s">
        <v>97</v>
      </c>
      <c r="B42" s="25" t="s">
        <v>97</v>
      </c>
      <c r="C42" s="25" t="s">
        <v>97</v>
      </c>
      <c r="D42" s="25"/>
      <c r="E42" s="29"/>
      <c r="F42" s="30">
        <f t="shared" si="0"/>
        <v>0</v>
      </c>
      <c r="G42" s="31"/>
      <c r="H42" s="25">
        <f t="shared" si="1"/>
        <v>0</v>
      </c>
      <c r="I42" s="81"/>
      <c r="J42" s="82"/>
      <c r="K42" s="82"/>
      <c r="L42" s="82"/>
      <c r="M42" s="82"/>
      <c r="N42" s="82"/>
      <c r="O42" s="82"/>
      <c r="P42" s="83"/>
      <c r="Q42" s="32">
        <f t="shared" si="2"/>
        <v>0</v>
      </c>
    </row>
    <row r="43" spans="1:17" ht="30">
      <c r="A43" s="84" t="s">
        <v>21</v>
      </c>
      <c r="B43" s="85"/>
      <c r="C43" s="85"/>
      <c r="D43" s="86"/>
      <c r="E43" s="34">
        <f>SUM(E7:E42)</f>
        <v>233</v>
      </c>
      <c r="F43" s="34">
        <f>SUM(F7:F42)</f>
        <v>12936</v>
      </c>
      <c r="G43" s="34">
        <f>SUM(G7:G42)</f>
        <v>667</v>
      </c>
      <c r="H43" s="34">
        <f>SUM(H7:H42)</f>
        <v>22813</v>
      </c>
      <c r="I43" s="35"/>
      <c r="J43" s="35"/>
      <c r="K43" s="35"/>
      <c r="L43" s="35"/>
      <c r="M43" s="35"/>
      <c r="N43" s="35"/>
      <c r="O43" s="35"/>
      <c r="P43" s="35"/>
      <c r="Q43" s="36">
        <f t="shared" si="2"/>
        <v>35749</v>
      </c>
    </row>
    <row r="44" spans="1:17" ht="20.25">
      <c r="A44" s="52" t="s">
        <v>77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</row>
    <row r="45" spans="1:17" ht="15">
      <c r="A45" s="37" t="s">
        <v>97</v>
      </c>
      <c r="B45" s="25" t="s">
        <v>97</v>
      </c>
      <c r="C45" s="25" t="s">
        <v>97</v>
      </c>
      <c r="D45" s="25"/>
      <c r="E45" s="69"/>
      <c r="F45" s="70"/>
      <c r="G45" s="70"/>
      <c r="H45" s="71"/>
      <c r="I45" s="29">
        <v>0</v>
      </c>
      <c r="J45" s="30">
        <f>I45*D45*0.75</f>
        <v>0</v>
      </c>
      <c r="K45" s="38"/>
      <c r="L45" s="30">
        <f>K45*D45*0.5</f>
        <v>0</v>
      </c>
      <c r="M45" s="57"/>
      <c r="N45" s="58"/>
      <c r="O45" s="58"/>
      <c r="P45" s="59"/>
      <c r="Q45" s="32">
        <f>L45+J45</f>
        <v>0</v>
      </c>
    </row>
    <row r="46" spans="1:17" ht="15">
      <c r="A46" s="37" t="s">
        <v>97</v>
      </c>
      <c r="B46" s="25" t="s">
        <v>97</v>
      </c>
      <c r="C46" s="25" t="s">
        <v>97</v>
      </c>
      <c r="D46" s="25"/>
      <c r="E46" s="72"/>
      <c r="F46" s="73"/>
      <c r="G46" s="73"/>
      <c r="H46" s="74"/>
      <c r="I46" s="29">
        <v>0</v>
      </c>
      <c r="J46" s="30">
        <f t="shared" ref="J46:J52" si="3">I46*D46*0.75</f>
        <v>0</v>
      </c>
      <c r="K46" s="38"/>
      <c r="L46" s="30">
        <f t="shared" ref="L46:L52" si="4">K46*D46*0.5</f>
        <v>0</v>
      </c>
      <c r="M46" s="60"/>
      <c r="N46" s="61"/>
      <c r="O46" s="61"/>
      <c r="P46" s="62"/>
      <c r="Q46" s="32">
        <f t="shared" ref="Q46:Q53" si="5">L46+J46</f>
        <v>0</v>
      </c>
    </row>
    <row r="47" spans="1:17" ht="15">
      <c r="A47" s="37" t="s">
        <v>97</v>
      </c>
      <c r="B47" s="25" t="s">
        <v>97</v>
      </c>
      <c r="C47" s="25" t="s">
        <v>97</v>
      </c>
      <c r="D47" s="25"/>
      <c r="E47" s="72"/>
      <c r="F47" s="73"/>
      <c r="G47" s="73"/>
      <c r="H47" s="74"/>
      <c r="I47" s="29">
        <v>0</v>
      </c>
      <c r="J47" s="30">
        <f t="shared" si="3"/>
        <v>0</v>
      </c>
      <c r="K47" s="38"/>
      <c r="L47" s="30">
        <f t="shared" si="4"/>
        <v>0</v>
      </c>
      <c r="M47" s="60"/>
      <c r="N47" s="61"/>
      <c r="O47" s="61"/>
      <c r="P47" s="62"/>
      <c r="Q47" s="32">
        <f t="shared" si="5"/>
        <v>0</v>
      </c>
    </row>
    <row r="48" spans="1:17" ht="15">
      <c r="A48" s="37" t="s">
        <v>97</v>
      </c>
      <c r="B48" s="25" t="s">
        <v>97</v>
      </c>
      <c r="C48" s="25" t="s">
        <v>97</v>
      </c>
      <c r="D48" s="25"/>
      <c r="E48" s="72"/>
      <c r="F48" s="73"/>
      <c r="G48" s="73"/>
      <c r="H48" s="74"/>
      <c r="I48" s="29">
        <v>0</v>
      </c>
      <c r="J48" s="30">
        <f t="shared" si="3"/>
        <v>0</v>
      </c>
      <c r="K48" s="38"/>
      <c r="L48" s="30">
        <f t="shared" si="4"/>
        <v>0</v>
      </c>
      <c r="M48" s="60"/>
      <c r="N48" s="61"/>
      <c r="O48" s="61"/>
      <c r="P48" s="62"/>
      <c r="Q48" s="32">
        <f t="shared" si="5"/>
        <v>0</v>
      </c>
    </row>
    <row r="49" spans="1:17" ht="15">
      <c r="A49" s="37" t="s">
        <v>97</v>
      </c>
      <c r="B49" s="25" t="s">
        <v>97</v>
      </c>
      <c r="C49" s="25" t="s">
        <v>97</v>
      </c>
      <c r="D49" s="25"/>
      <c r="E49" s="72"/>
      <c r="F49" s="73"/>
      <c r="G49" s="73"/>
      <c r="H49" s="74"/>
      <c r="I49" s="29">
        <v>0</v>
      </c>
      <c r="J49" s="30">
        <f t="shared" si="3"/>
        <v>0</v>
      </c>
      <c r="K49" s="38"/>
      <c r="L49" s="30">
        <f t="shared" si="4"/>
        <v>0</v>
      </c>
      <c r="M49" s="60"/>
      <c r="N49" s="61"/>
      <c r="O49" s="61"/>
      <c r="P49" s="62"/>
      <c r="Q49" s="32">
        <f t="shared" si="5"/>
        <v>0</v>
      </c>
    </row>
    <row r="50" spans="1:17" ht="15">
      <c r="A50" s="37" t="s">
        <v>97</v>
      </c>
      <c r="B50" s="25" t="s">
        <v>97</v>
      </c>
      <c r="C50" s="25" t="s">
        <v>97</v>
      </c>
      <c r="D50" s="25"/>
      <c r="E50" s="72"/>
      <c r="F50" s="73"/>
      <c r="G50" s="73"/>
      <c r="H50" s="74"/>
      <c r="I50" s="29">
        <v>0</v>
      </c>
      <c r="J50" s="30">
        <f t="shared" si="3"/>
        <v>0</v>
      </c>
      <c r="K50" s="38"/>
      <c r="L50" s="30">
        <f t="shared" si="4"/>
        <v>0</v>
      </c>
      <c r="M50" s="60"/>
      <c r="N50" s="61"/>
      <c r="O50" s="61"/>
      <c r="P50" s="62"/>
      <c r="Q50" s="32">
        <f t="shared" si="5"/>
        <v>0</v>
      </c>
    </row>
    <row r="51" spans="1:17" ht="15">
      <c r="A51" s="37" t="s">
        <v>97</v>
      </c>
      <c r="B51" s="25" t="s">
        <v>97</v>
      </c>
      <c r="C51" s="25" t="s">
        <v>97</v>
      </c>
      <c r="D51" s="25"/>
      <c r="E51" s="72"/>
      <c r="F51" s="73"/>
      <c r="G51" s="73"/>
      <c r="H51" s="74"/>
      <c r="I51" s="29">
        <v>0</v>
      </c>
      <c r="J51" s="30">
        <f t="shared" si="3"/>
        <v>0</v>
      </c>
      <c r="K51" s="38"/>
      <c r="L51" s="30">
        <f t="shared" si="4"/>
        <v>0</v>
      </c>
      <c r="M51" s="60"/>
      <c r="N51" s="61"/>
      <c r="O51" s="61"/>
      <c r="P51" s="62"/>
      <c r="Q51" s="32">
        <f t="shared" si="5"/>
        <v>0</v>
      </c>
    </row>
    <row r="52" spans="1:17" ht="15">
      <c r="A52" s="37" t="s">
        <v>97</v>
      </c>
      <c r="B52" s="25" t="s">
        <v>97</v>
      </c>
      <c r="C52" s="25" t="s">
        <v>97</v>
      </c>
      <c r="D52" s="25"/>
      <c r="E52" s="75"/>
      <c r="F52" s="76"/>
      <c r="G52" s="76"/>
      <c r="H52" s="77"/>
      <c r="I52" s="29">
        <v>0</v>
      </c>
      <c r="J52" s="30">
        <f t="shared" si="3"/>
        <v>0</v>
      </c>
      <c r="K52" s="38"/>
      <c r="L52" s="30">
        <f t="shared" si="4"/>
        <v>0</v>
      </c>
      <c r="M52" s="63"/>
      <c r="N52" s="64"/>
      <c r="O52" s="64"/>
      <c r="P52" s="65"/>
      <c r="Q52" s="32">
        <f t="shared" si="5"/>
        <v>0</v>
      </c>
    </row>
    <row r="53" spans="1:17" ht="15">
      <c r="A53" s="66" t="s">
        <v>21</v>
      </c>
      <c r="B53" s="67"/>
      <c r="C53" s="67"/>
      <c r="D53" s="67"/>
      <c r="E53" s="67"/>
      <c r="F53" s="67"/>
      <c r="G53" s="67"/>
      <c r="H53" s="68"/>
      <c r="I53" s="34"/>
      <c r="J53" s="34">
        <f>SUM(J45:J52)</f>
        <v>0</v>
      </c>
      <c r="K53" s="34"/>
      <c r="L53" s="34">
        <f>SUM(L45:L52)</f>
        <v>0</v>
      </c>
      <c r="M53" s="35"/>
      <c r="N53" s="35"/>
      <c r="O53" s="35"/>
      <c r="P53" s="35"/>
      <c r="Q53" s="36">
        <f t="shared" si="5"/>
        <v>0</v>
      </c>
    </row>
    <row r="54" spans="1:17" ht="20.25">
      <c r="A54" s="52" t="s">
        <v>78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5">
      <c r="A55" s="37">
        <v>1</v>
      </c>
      <c r="B55" s="25" t="s">
        <v>98</v>
      </c>
      <c r="C55" s="25" t="s">
        <v>99</v>
      </c>
      <c r="D55" s="25">
        <v>7</v>
      </c>
      <c r="E55" s="69"/>
      <c r="F55" s="70"/>
      <c r="G55" s="70"/>
      <c r="H55" s="70"/>
      <c r="I55" s="70"/>
      <c r="J55" s="70"/>
      <c r="K55" s="70"/>
      <c r="L55" s="71"/>
      <c r="M55" s="29">
        <v>2</v>
      </c>
      <c r="N55" s="30">
        <f>M55*D55*0.75</f>
        <v>10.5</v>
      </c>
      <c r="O55" s="38">
        <v>14</v>
      </c>
      <c r="P55" s="30">
        <f>O55*D55*0.5</f>
        <v>49</v>
      </c>
      <c r="Q55" s="32">
        <f>P55+N55</f>
        <v>59.5</v>
      </c>
    </row>
    <row r="56" spans="1:17" ht="15">
      <c r="A56" s="37">
        <v>2</v>
      </c>
      <c r="B56" s="25" t="s">
        <v>100</v>
      </c>
      <c r="C56" s="25" t="s">
        <v>101</v>
      </c>
      <c r="D56" s="25">
        <v>12</v>
      </c>
      <c r="E56" s="72"/>
      <c r="F56" s="73"/>
      <c r="G56" s="73"/>
      <c r="H56" s="73"/>
      <c r="I56" s="73"/>
      <c r="J56" s="73"/>
      <c r="K56" s="73"/>
      <c r="L56" s="74"/>
      <c r="M56" s="29">
        <v>5</v>
      </c>
      <c r="N56" s="30">
        <f t="shared" ref="N56:N62" si="6">M56*D56*0.75</f>
        <v>45</v>
      </c>
      <c r="O56" s="38">
        <v>45</v>
      </c>
      <c r="P56" s="30">
        <f t="shared" ref="P56:P62" si="7">O56*D56*0.5</f>
        <v>270</v>
      </c>
      <c r="Q56" s="32">
        <f t="shared" ref="Q56:Q63" si="8">P56+N56</f>
        <v>315</v>
      </c>
    </row>
    <row r="57" spans="1:17" ht="15">
      <c r="A57" s="37">
        <v>3</v>
      </c>
      <c r="B57" s="25" t="s">
        <v>102</v>
      </c>
      <c r="C57" s="25" t="s">
        <v>103</v>
      </c>
      <c r="D57" s="25">
        <v>5</v>
      </c>
      <c r="E57" s="72"/>
      <c r="F57" s="73"/>
      <c r="G57" s="73"/>
      <c r="H57" s="73"/>
      <c r="I57" s="73"/>
      <c r="J57" s="73"/>
      <c r="K57" s="73"/>
      <c r="L57" s="74"/>
      <c r="M57" s="29">
        <v>25</v>
      </c>
      <c r="N57" s="30">
        <f t="shared" si="6"/>
        <v>93.75</v>
      </c>
      <c r="O57" s="38">
        <v>4</v>
      </c>
      <c r="P57" s="30">
        <f t="shared" si="7"/>
        <v>10</v>
      </c>
      <c r="Q57" s="32">
        <f t="shared" si="8"/>
        <v>103.75</v>
      </c>
    </row>
    <row r="58" spans="1:17" ht="15">
      <c r="A58" s="37" t="s">
        <v>97</v>
      </c>
      <c r="B58" s="25" t="s">
        <v>97</v>
      </c>
      <c r="C58" s="25" t="s">
        <v>104</v>
      </c>
      <c r="D58" s="25">
        <v>7</v>
      </c>
      <c r="E58" s="72"/>
      <c r="F58" s="73"/>
      <c r="G58" s="73"/>
      <c r="H58" s="73"/>
      <c r="I58" s="73"/>
      <c r="J58" s="73"/>
      <c r="K58" s="73"/>
      <c r="L58" s="74"/>
      <c r="M58" s="29">
        <v>49</v>
      </c>
      <c r="N58" s="30">
        <f t="shared" si="6"/>
        <v>257.25</v>
      </c>
      <c r="O58" s="38">
        <v>25</v>
      </c>
      <c r="P58" s="30">
        <f t="shared" si="7"/>
        <v>87.5</v>
      </c>
      <c r="Q58" s="32">
        <f t="shared" si="8"/>
        <v>344.75</v>
      </c>
    </row>
    <row r="59" spans="1:17" ht="15">
      <c r="A59" s="37" t="s">
        <v>97</v>
      </c>
      <c r="B59" s="25" t="s">
        <v>97</v>
      </c>
      <c r="C59" s="25" t="s">
        <v>97</v>
      </c>
      <c r="D59" s="25"/>
      <c r="E59" s="72"/>
      <c r="F59" s="73"/>
      <c r="G59" s="73"/>
      <c r="H59" s="73"/>
      <c r="I59" s="73"/>
      <c r="J59" s="73"/>
      <c r="K59" s="73"/>
      <c r="L59" s="74"/>
      <c r="M59" s="29"/>
      <c r="N59" s="30">
        <f t="shared" si="6"/>
        <v>0</v>
      </c>
      <c r="O59" s="38"/>
      <c r="P59" s="30">
        <f t="shared" si="7"/>
        <v>0</v>
      </c>
      <c r="Q59" s="32">
        <f t="shared" si="8"/>
        <v>0</v>
      </c>
    </row>
    <row r="60" spans="1:17" ht="15">
      <c r="A60" s="37" t="s">
        <v>97</v>
      </c>
      <c r="B60" s="25" t="s">
        <v>97</v>
      </c>
      <c r="C60" s="25" t="s">
        <v>97</v>
      </c>
      <c r="D60" s="25"/>
      <c r="E60" s="72"/>
      <c r="F60" s="73"/>
      <c r="G60" s="73"/>
      <c r="H60" s="73"/>
      <c r="I60" s="73"/>
      <c r="J60" s="73"/>
      <c r="K60" s="73"/>
      <c r="L60" s="74"/>
      <c r="M60" s="29"/>
      <c r="N60" s="30">
        <f t="shared" si="6"/>
        <v>0</v>
      </c>
      <c r="O60" s="38"/>
      <c r="P60" s="30">
        <f t="shared" si="7"/>
        <v>0</v>
      </c>
      <c r="Q60" s="32">
        <f t="shared" si="8"/>
        <v>0</v>
      </c>
    </row>
    <row r="61" spans="1:17" ht="15">
      <c r="A61" s="37" t="s">
        <v>97</v>
      </c>
      <c r="B61" s="25" t="s">
        <v>97</v>
      </c>
      <c r="C61" s="25" t="s">
        <v>97</v>
      </c>
      <c r="D61" s="25"/>
      <c r="E61" s="72"/>
      <c r="F61" s="73"/>
      <c r="G61" s="73"/>
      <c r="H61" s="73"/>
      <c r="I61" s="73"/>
      <c r="J61" s="73"/>
      <c r="K61" s="73"/>
      <c r="L61" s="74"/>
      <c r="M61" s="29"/>
      <c r="N61" s="30">
        <f t="shared" si="6"/>
        <v>0</v>
      </c>
      <c r="O61" s="38"/>
      <c r="P61" s="30">
        <f t="shared" si="7"/>
        <v>0</v>
      </c>
      <c r="Q61" s="32">
        <f t="shared" si="8"/>
        <v>0</v>
      </c>
    </row>
    <row r="62" spans="1:17" ht="15">
      <c r="A62" s="37" t="s">
        <v>97</v>
      </c>
      <c r="B62" s="25" t="s">
        <v>97</v>
      </c>
      <c r="C62" s="25" t="s">
        <v>97</v>
      </c>
      <c r="D62" s="25"/>
      <c r="E62" s="75"/>
      <c r="F62" s="76"/>
      <c r="G62" s="76"/>
      <c r="H62" s="76"/>
      <c r="I62" s="76"/>
      <c r="J62" s="76"/>
      <c r="K62" s="76"/>
      <c r="L62" s="77"/>
      <c r="M62" s="29"/>
      <c r="N62" s="30">
        <f t="shared" si="6"/>
        <v>0</v>
      </c>
      <c r="O62" s="38"/>
      <c r="P62" s="30">
        <f t="shared" si="7"/>
        <v>0</v>
      </c>
      <c r="Q62" s="32">
        <f t="shared" si="8"/>
        <v>0</v>
      </c>
    </row>
    <row r="63" spans="1:17" ht="15">
      <c r="A63" s="66" t="s">
        <v>21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8"/>
      <c r="M63" s="39"/>
      <c r="N63" s="34">
        <f>SUM(N55:N62)</f>
        <v>406.5</v>
      </c>
      <c r="O63" s="34"/>
      <c r="P63" s="34">
        <f>SUM(P55:P62)</f>
        <v>416.5</v>
      </c>
      <c r="Q63" s="36">
        <f t="shared" si="8"/>
        <v>823</v>
      </c>
    </row>
    <row r="64" spans="1:17" ht="18.75">
      <c r="A64" s="55" t="s">
        <v>79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41">
        <f>Q43+Q53+Q63</f>
        <v>36572</v>
      </c>
    </row>
    <row r="65" spans="1:17" ht="18.75">
      <c r="A65" s="55" t="s">
        <v>80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40">
        <v>16000</v>
      </c>
    </row>
    <row r="66" spans="1:17" ht="18.75">
      <c r="A66" s="56" t="s">
        <v>81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42">
        <f>Q64/Q65</f>
        <v>2.2857500000000002</v>
      </c>
    </row>
    <row r="67" spans="1:17" ht="18">
      <c r="D67" s="43"/>
    </row>
  </sheetData>
  <mergeCells count="21">
    <mergeCell ref="E3:P3"/>
    <mergeCell ref="A43:D43"/>
    <mergeCell ref="A44:Q44"/>
    <mergeCell ref="E45:H52"/>
    <mergeCell ref="A1:Q1"/>
    <mergeCell ref="A2:A4"/>
    <mergeCell ref="B2:B4"/>
    <mergeCell ref="C2:C4"/>
    <mergeCell ref="D2:D4"/>
    <mergeCell ref="E2:P2"/>
    <mergeCell ref="Q2:Q4"/>
    <mergeCell ref="A6:Q6"/>
    <mergeCell ref="A65:P65"/>
    <mergeCell ref="A66:P66"/>
    <mergeCell ref="M45:P52"/>
    <mergeCell ref="A53:H53"/>
    <mergeCell ref="A63:L63"/>
    <mergeCell ref="A64:P64"/>
    <mergeCell ref="A54:Q54"/>
    <mergeCell ref="E55:L62"/>
    <mergeCell ref="I7:P42"/>
  </mergeCells>
  <phoneticPr fontId="26" type="noConversion"/>
  <printOptions horizontalCentered="1" verticalCentered="1"/>
  <pageMargins left="0.15748031496062992" right="0.15748031496062992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جدول كل ماشينها</vt:lpstr>
      <vt:lpstr>ضريب سال 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asemani</cp:lastModifiedBy>
  <cp:lastPrinted>2013-02-20T06:53:21Z</cp:lastPrinted>
  <dcterms:created xsi:type="dcterms:W3CDTF">2013-02-19T07:40:15Z</dcterms:created>
  <dcterms:modified xsi:type="dcterms:W3CDTF">2014-02-24T05:00:59Z</dcterms:modified>
</cp:coreProperties>
</file>